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85" windowWidth="12120" windowHeight="7875" tabRatio="953" activeTab="12"/>
  </bookViews>
  <sheets>
    <sheet name="1" sheetId="48" r:id="rId1"/>
    <sheet name="2" sheetId="17" r:id="rId2"/>
    <sheet name="3" sheetId="49" r:id="rId3"/>
    <sheet name="12" sheetId="51" r:id="rId4"/>
    <sheet name="5" sheetId="53" r:id="rId5"/>
    <sheet name="4" sheetId="18" r:id="rId6"/>
    <sheet name="7" sheetId="54" r:id="rId7"/>
    <sheet name="6" sheetId="20" r:id="rId8"/>
    <sheet name="8" sheetId="23" r:id="rId9"/>
    <sheet name="9" sheetId="45" r:id="rId10"/>
    <sheet name="14" sheetId="38" r:id="rId11"/>
    <sheet name="13" sheetId="52" r:id="rId12"/>
    <sheet name="15" sheetId="55" r:id="rId13"/>
    <sheet name="10" sheetId="56" r:id="rId14"/>
    <sheet name="11" sheetId="57" r:id="rId15"/>
  </sheets>
  <definedNames>
    <definedName name="_Toc105952697" localSheetId="7">'6'!#REF!</definedName>
    <definedName name="_Toc105952698" localSheetId="7">'6'!#REF!</definedName>
    <definedName name="_xlnm.Print_Area" localSheetId="12">'15'!$A$1:$E$12</definedName>
    <definedName name="_xlnm.Print_Area" localSheetId="5">'4'!$A$1:$D$41</definedName>
    <definedName name="_xlnm.Print_Area" localSheetId="4">'5'!$A$1:$H$40</definedName>
    <definedName name="_xlnm.Print_Area" localSheetId="7">'6'!$A$1:$C$72</definedName>
    <definedName name="_xlnm.Print_Area" localSheetId="8">'8'!$A$1:$G$117</definedName>
    <definedName name="_xlnm.Print_Area" localSheetId="9">'9'!$A$1:$L$90</definedName>
    <definedName name="_xlnm.Print_Area">#REF!</definedName>
    <definedName name="п">#REF!</definedName>
  </definedNames>
  <calcPr calcId="124519"/>
</workbook>
</file>

<file path=xl/calcChain.xml><?xml version="1.0" encoding="utf-8"?>
<calcChain xmlns="http://schemas.openxmlformats.org/spreadsheetml/2006/main">
  <c r="F71" i="54"/>
  <c r="F70"/>
  <c r="D28" i="53"/>
  <c r="G36" i="23"/>
  <c r="D27" i="53"/>
  <c r="G57" i="45"/>
  <c r="G16" i="23"/>
  <c r="G75"/>
  <c r="E13" i="53"/>
  <c r="E28"/>
  <c r="E27" s="1"/>
  <c r="D28" i="18"/>
  <c r="D29"/>
  <c r="C6" i="52"/>
  <c r="C11" s="1"/>
  <c r="I16" i="57"/>
  <c r="H16"/>
  <c r="I17"/>
  <c r="H17"/>
  <c r="G7" i="45"/>
  <c r="I78" i="57"/>
  <c r="I76" s="1"/>
  <c r="I75" s="1"/>
  <c r="H63" i="56"/>
  <c r="H16"/>
  <c r="H17"/>
  <c r="H14" i="45"/>
  <c r="G14"/>
  <c r="H82"/>
  <c r="H81" s="1"/>
  <c r="H80" s="1"/>
  <c r="H79" s="1"/>
  <c r="G82"/>
  <c r="G81" s="1"/>
  <c r="G80" s="1"/>
  <c r="G79" s="1"/>
  <c r="H15"/>
  <c r="G15"/>
  <c r="G109" i="23"/>
  <c r="G111"/>
  <c r="G77"/>
  <c r="G76"/>
  <c r="H84" i="56"/>
  <c r="C7" i="20"/>
  <c r="C72" s="1"/>
  <c r="G68" i="23"/>
  <c r="D15" i="53"/>
  <c r="D14" i="18"/>
  <c r="D13" i="53"/>
  <c r="D7" s="1"/>
  <c r="E15"/>
  <c r="D16" i="18"/>
  <c r="D6" i="52"/>
  <c r="D11" s="1"/>
  <c r="C6" i="51"/>
  <c r="C11" s="1"/>
  <c r="H78" i="57" l="1"/>
  <c r="H76" s="1"/>
  <c r="H75" s="1"/>
  <c r="H62" i="56"/>
  <c r="C7" i="54"/>
  <c r="G15" i="23"/>
  <c r="G78" i="45" l="1"/>
  <c r="H71"/>
  <c r="D10" i="53"/>
  <c r="D6" s="1"/>
  <c r="D40" s="1"/>
  <c r="E10" l="1"/>
  <c r="I65" i="57"/>
  <c r="H65"/>
  <c r="I48" l="1"/>
  <c r="I49"/>
  <c r="H48"/>
  <c r="H49"/>
  <c r="H54" i="56"/>
  <c r="H55"/>
  <c r="H50" i="45"/>
  <c r="H49" s="1"/>
  <c r="G50"/>
  <c r="G49" s="1"/>
  <c r="G98" i="23"/>
  <c r="G99"/>
  <c r="H45" i="56" l="1"/>
  <c r="H62" i="45" l="1"/>
  <c r="G44"/>
  <c r="G43" s="1"/>
  <c r="G42" s="1"/>
  <c r="I60" i="57"/>
  <c r="H60"/>
  <c r="G62" i="45"/>
  <c r="D19" i="18"/>
  <c r="D11"/>
  <c r="D7" s="1"/>
  <c r="D6" l="1"/>
  <c r="D42" s="1"/>
  <c r="D7" i="54" l="1"/>
  <c r="I66" i="57"/>
  <c r="H66"/>
  <c r="H72" i="56"/>
  <c r="H71" s="1"/>
  <c r="H69" i="45"/>
  <c r="H68" s="1"/>
  <c r="G69"/>
  <c r="G68" s="1"/>
  <c r="G41"/>
  <c r="G40" s="1"/>
  <c r="G10"/>
  <c r="C33" i="20"/>
  <c r="I58" i="57" l="1"/>
  <c r="H58"/>
  <c r="I54"/>
  <c r="I52" s="1"/>
  <c r="H54"/>
  <c r="H52" s="1"/>
  <c r="I30"/>
  <c r="I29" s="1"/>
  <c r="H30"/>
  <c r="H29" s="1"/>
  <c r="H60" i="56"/>
  <c r="H59" s="1"/>
  <c r="H58" s="1"/>
  <c r="H78" i="45"/>
  <c r="H57"/>
  <c r="G55"/>
  <c r="G54" s="1"/>
  <c r="G53" s="1"/>
  <c r="G73" i="23"/>
  <c r="G72" s="1"/>
  <c r="G71" s="1"/>
  <c r="G70" s="1"/>
  <c r="G67"/>
  <c r="G65" l="1"/>
  <c r="G66"/>
  <c r="H47" i="45"/>
  <c r="H48"/>
  <c r="G47"/>
  <c r="G48"/>
  <c r="H52" i="56"/>
  <c r="H53"/>
  <c r="I46" i="57"/>
  <c r="I47"/>
  <c r="H46"/>
  <c r="H47"/>
  <c r="I12"/>
  <c r="I11" s="1"/>
  <c r="H12"/>
  <c r="H11" s="1"/>
  <c r="I68"/>
  <c r="H55" i="45"/>
  <c r="H44"/>
  <c r="H43" s="1"/>
  <c r="H42" s="1"/>
  <c r="H31"/>
  <c r="H27"/>
  <c r="G52"/>
  <c r="G46" s="1"/>
  <c r="H21"/>
  <c r="H20" s="1"/>
  <c r="H10"/>
  <c r="H9" s="1"/>
  <c r="H8" s="1"/>
  <c r="G9"/>
  <c r="G8" s="1"/>
  <c r="G33" i="23"/>
  <c r="G32" s="1"/>
  <c r="H68" i="57" l="1"/>
  <c r="H74" i="56"/>
  <c r="G35" i="45"/>
  <c r="G71"/>
  <c r="H52"/>
  <c r="H46" s="1"/>
  <c r="H54"/>
  <c r="H53" s="1"/>
  <c r="H26"/>
  <c r="I10" i="57"/>
  <c r="H13" i="45"/>
  <c r="H7" l="1"/>
  <c r="G101" i="23"/>
  <c r="D32" i="54" l="1"/>
  <c r="C32"/>
  <c r="D18" i="53" l="1"/>
  <c r="E7"/>
  <c r="E6" s="1"/>
  <c r="G77" i="45"/>
  <c r="G31"/>
  <c r="H51" i="57"/>
  <c r="H45" s="1"/>
  <c r="I51"/>
  <c r="I45" s="1"/>
  <c r="I43"/>
  <c r="I42" s="1"/>
  <c r="I41" s="1"/>
  <c r="H43"/>
  <c r="H42" s="1"/>
  <c r="H41" s="1"/>
  <c r="H34"/>
  <c r="H25"/>
  <c r="H10"/>
  <c r="I34"/>
  <c r="I25"/>
  <c r="H39" i="56"/>
  <c r="H34"/>
  <c r="H30"/>
  <c r="H29" s="1"/>
  <c r="H25"/>
  <c r="H12"/>
  <c r="H11" s="1"/>
  <c r="H10" s="1"/>
  <c r="D8" i="55"/>
  <c r="C8"/>
  <c r="C8" i="38"/>
  <c r="H9" i="56" l="1"/>
  <c r="I56" i="57"/>
  <c r="H74"/>
  <c r="H40"/>
  <c r="H39" s="1"/>
  <c r="H56"/>
  <c r="I74"/>
  <c r="H15" i="56"/>
  <c r="I28" i="57"/>
  <c r="H28"/>
  <c r="G58" i="45"/>
  <c r="G29"/>
  <c r="H28" i="56"/>
  <c r="H57"/>
  <c r="H51" s="1"/>
  <c r="I40" i="57"/>
  <c r="I39" s="1"/>
  <c r="H15"/>
  <c r="H9" s="1"/>
  <c r="G20" i="45"/>
  <c r="H83" i="57" l="1"/>
  <c r="H80" i="56"/>
  <c r="H89" s="1"/>
  <c r="I15" i="57"/>
  <c r="I9" s="1"/>
  <c r="I83" s="1"/>
  <c r="H64" i="45"/>
  <c r="H41"/>
  <c r="H29"/>
  <c r="D71" i="54"/>
  <c r="C71" l="1"/>
  <c r="G13" i="45"/>
  <c r="G87" s="1"/>
  <c r="H40"/>
  <c r="H35" l="1"/>
  <c r="H87" s="1"/>
  <c r="E18" i="53"/>
  <c r="E40" l="1"/>
  <c r="G45" i="23"/>
  <c r="G51"/>
  <c r="G94"/>
  <c r="G93" s="1"/>
  <c r="G64" l="1"/>
  <c r="G88"/>
  <c r="G86"/>
  <c r="G85" s="1"/>
  <c r="G83" s="1"/>
  <c r="G81"/>
  <c r="G80" s="1"/>
  <c r="G43"/>
  <c r="G42" s="1"/>
  <c r="G37"/>
  <c r="G30"/>
  <c r="G28"/>
  <c r="G27" s="1"/>
  <c r="G26" s="1"/>
  <c r="G17"/>
  <c r="G10"/>
  <c r="G8" s="1"/>
  <c r="G7" s="1"/>
  <c r="I26" i="48"/>
  <c r="H26"/>
  <c r="F26"/>
  <c r="E26"/>
  <c r="G26"/>
  <c r="D26"/>
  <c r="I25"/>
  <c r="I24" s="1"/>
  <c r="H25"/>
  <c r="G25"/>
  <c r="F25"/>
  <c r="F24" s="1"/>
  <c r="E25"/>
  <c r="E24" s="1"/>
  <c r="D25"/>
  <c r="H24"/>
  <c r="G24"/>
  <c r="D24"/>
  <c r="H23"/>
  <c r="G23"/>
  <c r="G22" s="1"/>
  <c r="D23"/>
  <c r="D22" s="1"/>
  <c r="D14" s="1"/>
  <c r="D13" s="1"/>
  <c r="D12" s="1"/>
  <c r="D6" s="1"/>
  <c r="I21"/>
  <c r="I20" s="1"/>
  <c r="H21"/>
  <c r="H20" s="1"/>
  <c r="G21"/>
  <c r="G14" s="1"/>
  <c r="G13" s="1"/>
  <c r="G12" s="1"/>
  <c r="F21"/>
  <c r="F20" s="1"/>
  <c r="E21"/>
  <c r="E20" s="1"/>
  <c r="D21"/>
  <c r="D20" s="1"/>
  <c r="D17" s="1"/>
  <c r="I18"/>
  <c r="I17" s="1"/>
  <c r="H18"/>
  <c r="H17" s="1"/>
  <c r="G18"/>
  <c r="F18"/>
  <c r="E18"/>
  <c r="E17" s="1"/>
  <c r="D18"/>
  <c r="I15"/>
  <c r="H15"/>
  <c r="G15"/>
  <c r="F15"/>
  <c r="E15"/>
  <c r="D15"/>
  <c r="I8"/>
  <c r="H8"/>
  <c r="G8"/>
  <c r="F8"/>
  <c r="E8"/>
  <c r="D8"/>
  <c r="G17" l="1"/>
  <c r="G6" s="1"/>
  <c r="H22"/>
  <c r="H14" s="1"/>
  <c r="H13" s="1"/>
  <c r="H12" s="1"/>
  <c r="H6" s="1"/>
  <c r="G20"/>
  <c r="F23"/>
  <c r="F22" s="1"/>
  <c r="F14" s="1"/>
  <c r="F13" s="1"/>
  <c r="F12" s="1"/>
  <c r="E23"/>
  <c r="E22" s="1"/>
  <c r="E14" s="1"/>
  <c r="E13" s="1"/>
  <c r="E12" s="1"/>
  <c r="E6" s="1"/>
  <c r="I23"/>
  <c r="I22" s="1"/>
  <c r="I14" s="1"/>
  <c r="I13" s="1"/>
  <c r="I12" s="1"/>
  <c r="I6" s="1"/>
  <c r="G35" i="23"/>
  <c r="G117" s="1"/>
  <c r="G21"/>
  <c r="G46"/>
  <c r="G41" s="1"/>
  <c r="F17" i="48"/>
  <c r="F6" l="1"/>
  <c r="G110" i="23"/>
  <c r="G108" s="1"/>
  <c r="G92" l="1"/>
</calcChain>
</file>

<file path=xl/sharedStrings.xml><?xml version="1.0" encoding="utf-8"?>
<sst xmlns="http://schemas.openxmlformats.org/spreadsheetml/2006/main" count="2193" uniqueCount="572">
  <si>
    <t>1 05 02000 10 0000 000</t>
  </si>
  <si>
    <t>ИТОГО</t>
  </si>
  <si>
    <t>Код доходов</t>
  </si>
  <si>
    <t>Наименование доходов</t>
  </si>
  <si>
    <t>Код  главы администратора</t>
  </si>
  <si>
    <t>Наименование  доходов</t>
  </si>
  <si>
    <t>Код бюджетной классификации Российской Федерации</t>
  </si>
  <si>
    <t>Сумма с учетом изменений</t>
  </si>
  <si>
    <t>1 00 00000 00 0000 000</t>
  </si>
  <si>
    <t>НАЛОГОВЫЕ И НЕНАЛОГОВЫЕ ДОХОДЫ</t>
  </si>
  <si>
    <t>НАЛОГОВЫЕ ДОХОДЫ</t>
  </si>
  <si>
    <t>1 01 02000 01 0000 110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</si>
  <si>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</si>
  <si>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</si>
  <si>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</si>
  <si>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</si>
  <si>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</si>
  <si>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</si>
  <si>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</si>
  <si>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</si>
  <si>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</si>
  <si>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</si>
  <si>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</si>
  <si>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</si>
  <si>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 xml:space="preserve"> НЕНАЛОГОВЫЕ ДОХОДЫ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</si>
  <si>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</si>
  <si>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</si>
  <si>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</si>
  <si>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</si>
  <si>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</si>
  <si>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</si>
  <si>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</si>
  <si>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</si>
  <si>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</si>
  <si>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 xml:space="preserve"> 2 02 00000 00 0000 000</t>
  </si>
  <si>
    <t>Всего доходов</t>
  </si>
  <si>
    <t>ВСЕГО РАСХОДОВ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</si>
  <si>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</si>
  <si>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</si>
  <si>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</si>
  <si>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</si>
  <si>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СОЦИАЛЬНАЯ ПОЛИТИКА</t>
  </si>
  <si>
    <t>Периодическая печать и издательства</t>
  </si>
  <si>
    <t>Культура</t>
  </si>
  <si>
    <t>Другие вопросы в области образования</t>
  </si>
  <si>
    <t>Молодежная политика и оздоровление детей</t>
  </si>
  <si>
    <t>Профессиональная подготовка, переподготовка и повышение квалификации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</si>
  <si>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</si>
  <si>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</si>
  <si>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</si>
  <si>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</si>
  <si>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</si>
  <si>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</si>
  <si>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</si>
  <si>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</si>
  <si>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</si>
  <si>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Водное хозяйство</t>
  </si>
  <si>
    <t>Сельское хозяйство и рыболовство</t>
  </si>
  <si>
    <t>НАЦИОНАЛЬНАЯ ЭКОНОМИКА</t>
  </si>
  <si>
    <t>Обеспечение пожарной безопасности</t>
  </si>
  <si>
    <t>Органы внутренних дел</t>
  </si>
  <si>
    <t>НАЦИОНАЛЬНАЯ БЕЗОПАСНОСТЬ И ПРАВООХРАНИТЕЛЬНАЯ ДЕЯТЕЛЬНОСТЬ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</si>
  <si>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</si>
  <si>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</si>
  <si>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</si>
  <si>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</si>
  <si>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</si>
  <si>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</si>
  <si>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</si>
  <si>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</si>
  <si>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</si>
  <si>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 показателя</t>
  </si>
  <si>
    <t>тыс. руб.</t>
  </si>
  <si>
    <t>№ п/п</t>
  </si>
  <si>
    <t>Наименование показателей</t>
  </si>
  <si>
    <t xml:space="preserve">Сумма с учетом изменений </t>
  </si>
  <si>
    <t>3</t>
  </si>
  <si>
    <t>4</t>
  </si>
  <si>
    <t>5</t>
  </si>
  <si>
    <t>6</t>
  </si>
  <si>
    <t>0100</t>
  </si>
  <si>
    <t>0103</t>
  </si>
  <si>
    <t>0104</t>
  </si>
  <si>
    <t>0106</t>
  </si>
  <si>
    <t>0107</t>
  </si>
  <si>
    <t>0111</t>
  </si>
  <si>
    <t>0113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</si>
  <si>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</si>
  <si>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</si>
  <si>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</si>
  <si>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</si>
  <si>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</si>
  <si>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0300</t>
  </si>
  <si>
    <t>0302</t>
  </si>
  <si>
    <t>0309</t>
  </si>
  <si>
    <t>0310</t>
  </si>
  <si>
    <t>Другие вопросы в области национальной безопасности и правоохранительной деятельности</t>
  </si>
  <si>
    <t>0314</t>
  </si>
  <si>
    <t>0400</t>
  </si>
  <si>
    <t>0405</t>
  </si>
  <si>
    <t>0406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</si>
  <si>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</si>
  <si>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</si>
  <si>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</si>
  <si>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</si>
  <si>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</si>
  <si>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</si>
  <si>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</si>
  <si>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</si>
  <si>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0412</t>
  </si>
  <si>
    <t>0500</t>
  </si>
  <si>
    <t>0501</t>
  </si>
  <si>
    <t>0502</t>
  </si>
  <si>
    <t>0503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</si>
  <si>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</si>
  <si>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</si>
  <si>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</si>
  <si>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</si>
  <si>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</si>
  <si>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</si>
  <si>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</si>
  <si>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</si>
  <si>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</si>
  <si>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</si>
  <si>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</si>
  <si>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</si>
  <si>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</si>
  <si>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</si>
  <si>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</si>
  <si>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</si>
  <si>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1002</t>
  </si>
  <si>
    <t>1003</t>
  </si>
  <si>
    <t>1004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</si>
  <si>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</si>
  <si>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</si>
  <si>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</si>
  <si>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</si>
  <si>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</si>
  <si>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</si>
  <si>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</si>
  <si>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</si>
  <si>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</si>
  <si>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</si>
  <si>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</si>
  <si>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</si>
  <si>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1202</t>
  </si>
  <si>
    <t>ОБСЛУЖИВАНИЕ ГОСУДАРСТВЕННОГО И МУНИЦИПАЛЬНОГО ДОЛГА</t>
  </si>
  <si>
    <t>1300</t>
  </si>
  <si>
    <t>1301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</si>
  <si>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</si>
  <si>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</si>
  <si>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</si>
  <si>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</si>
  <si>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</si>
  <si>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1403</t>
  </si>
  <si>
    <t>0102</t>
  </si>
  <si>
    <t>Органы по контролю за оборотом наркотических средств и психотропных веществ</t>
  </si>
  <si>
    <t>0308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</si>
  <si>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</si>
  <si>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КУЛЬТУРА, КИНЕМАТОГРАФИЯ</t>
  </si>
  <si>
    <t>Другие вопросы в области культуры, кинематографии</t>
  </si>
  <si>
    <t>Пенсии, пособия, выплачиваемые организациями сектора государственного управления</t>
  </si>
  <si>
    <t>Телевидение и радиовещание</t>
  </si>
  <si>
    <t>1201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</si>
  <si>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</si>
  <si>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</si>
  <si>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</si>
  <si>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(тыс. рублей)</t>
  </si>
  <si>
    <t>1.1</t>
  </si>
  <si>
    <t>Реквизиты соглашения</t>
  </si>
  <si>
    <t>Сумма расходов</t>
  </si>
  <si>
    <t>х</t>
  </si>
  <si>
    <t>1 06 01000 00 0000 110</t>
  </si>
  <si>
    <t>1 06 06000 00 0000 110</t>
  </si>
  <si>
    <t xml:space="preserve">Прочие неналоговые доходы  </t>
  </si>
  <si>
    <t xml:space="preserve">2 07 00000 00 0000 180  </t>
  </si>
  <si>
    <t xml:space="preserve">Прочие безвозмездные поступления  </t>
  </si>
  <si>
    <t>1 03 02000 01 0000 110</t>
  </si>
  <si>
    <t>Дотации бюджетам субъектов Российской Федерации и муниципальных образований</t>
  </si>
  <si>
    <t>2 02 02000 00 0000 151</t>
  </si>
  <si>
    <t>Субсидии бюджетам бюджетной системы Российской Федерации</t>
  </si>
  <si>
    <t>Субвенции бюджетам субъектов Российской Федерации и муниципальных образований</t>
  </si>
  <si>
    <t xml:space="preserve"> 2 02 04000 00 0000 151</t>
  </si>
  <si>
    <t>Иные межбюджетные трансферты</t>
  </si>
  <si>
    <t>Раздел, подраздел</t>
  </si>
  <si>
    <t>Раздел</t>
  </si>
  <si>
    <t>Подраздел</t>
  </si>
  <si>
    <t>Целевая статья</t>
  </si>
  <si>
    <t>Вид расходов</t>
  </si>
  <si>
    <t>Наименование передаваемого полномочия</t>
  </si>
  <si>
    <t>2</t>
  </si>
  <si>
    <t>Управление Федерального казначейства по Республике Алтай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</si>
  <si>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</si>
  <si>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</si>
  <si>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</si>
  <si>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</si>
  <si>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</si>
  <si>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</si>
  <si>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</si>
  <si>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</si>
  <si>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</si>
  <si>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</si>
  <si>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1 11 01050 10 0000 120</t>
  </si>
  <si>
    <t>1 11 03050 10 0000 120</t>
  </si>
  <si>
    <t xml:space="preserve"> 1 11 05025 10 0000 120</t>
  </si>
  <si>
    <t>Доходы, получаемые  в  виде  арендной  платы,   а также средства  от  продажи  права  на заключение договоров  аренды   за   земли,   находящиеся   в  собственности     поселений     (за   исключением земельных   участков   муниципальных бюджетных и автономных учреждений)</t>
  </si>
  <si>
    <t>1 11 05035 10 0000 120</t>
  </si>
  <si>
    <t>1 11 07015 10 0000 120</t>
  </si>
  <si>
    <t>1 11 09045 10 0000 120</t>
  </si>
  <si>
    <t xml:space="preserve">1 13 01995 10 0000 130 </t>
  </si>
  <si>
    <t xml:space="preserve">1 13 02995 10 0000 130 </t>
  </si>
  <si>
    <t>1 14 01050 10 0000 410</t>
  </si>
  <si>
    <t>1 14 02052 10 0000 410</t>
  </si>
  <si>
    <t>1 14 02053 10 0000 410</t>
  </si>
  <si>
    <t>1 14 02052 10 0000 440</t>
  </si>
  <si>
    <t>1 14 02053 10 0000 440</t>
  </si>
  <si>
    <t>1 14 03050 10 0000 410</t>
  </si>
  <si>
    <t>1 14 03050 10 0000 440</t>
  </si>
  <si>
    <t>1 14 04050 10 0000 420</t>
  </si>
  <si>
    <t>1 15 02050 10 0000 140</t>
  </si>
  <si>
    <t>Дотации бюджетам поселений на выравнивание бюджетной обеспеченности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</si>
  <si>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</si>
  <si>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Единый налог на вмененный доход для отдельных видов деятельности</t>
  </si>
  <si>
    <t>000</t>
  </si>
  <si>
    <r>
      <t>Налог на имущество физических лиц</t>
    </r>
    <r>
      <rPr>
        <i/>
        <sz val="12"/>
        <rFont val="Times New Roman"/>
        <family val="1"/>
        <charset val="204"/>
      </rPr>
      <t xml:space="preserve"> </t>
    </r>
    <r>
      <rPr>
        <i/>
        <sz val="12"/>
        <color indexed="10"/>
        <rFont val="Times New Roman"/>
        <family val="1"/>
        <charset val="204"/>
      </rPr>
      <t xml:space="preserve"> </t>
    </r>
  </si>
  <si>
    <r>
      <t xml:space="preserve">Земельный налог </t>
    </r>
    <r>
      <rPr>
        <i/>
        <sz val="12"/>
        <color indexed="10"/>
        <rFont val="Times New Roman"/>
        <family val="1"/>
        <charset val="204"/>
      </rPr>
      <t xml:space="preserve"> </t>
    </r>
  </si>
  <si>
    <t>Код главы администратора</t>
  </si>
  <si>
    <t>Общегосударственные вопросы</t>
  </si>
  <si>
    <t>01</t>
  </si>
  <si>
    <t>Функционирование высшего должностного лица субъекта РФ и муниципального образования</t>
  </si>
  <si>
    <t>02</t>
  </si>
  <si>
    <t>Расходы на выплаты персоналу государственных (муниципальных)органов</t>
  </si>
  <si>
    <t>120</t>
  </si>
  <si>
    <t>Фонд оплаты труда государственных(муниципальных) органов и взносы по обязательному  социальному страхованию</t>
  </si>
  <si>
    <t>121</t>
  </si>
  <si>
    <t>Функционирование Правительства Российской Федерации, высших  исполнительной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</si>
  <si>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</si>
  <si>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</si>
  <si>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240</t>
  </si>
  <si>
    <t>Закупка товаров,работ,услуг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</si>
  <si>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</si>
  <si>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(муниципальных)нужд</t>
  </si>
  <si>
    <t>244</t>
  </si>
  <si>
    <t>Уплата налогов, сборов и иных платежей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</si>
  <si>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</si>
  <si>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</si>
  <si>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</si>
  <si>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</si>
  <si>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07</t>
  </si>
  <si>
    <t>1.3.</t>
  </si>
  <si>
    <t>11</t>
  </si>
  <si>
    <t>Резервные средства</t>
  </si>
  <si>
    <t>870</t>
  </si>
  <si>
    <t>Национальная оборона</t>
  </si>
  <si>
    <t>03</t>
  </si>
  <si>
    <t>3.</t>
  </si>
  <si>
    <t>Жилищно-коммунальное хозяйство</t>
  </si>
  <si>
    <t>05</t>
  </si>
  <si>
    <t>Прочая закупка товаров, работ и услуг для обеспечения государственных (муниципальных) нужд</t>
  </si>
  <si>
    <t>4.</t>
  </si>
  <si>
    <t>Культура, кинематография</t>
  </si>
  <si>
    <t>08</t>
  </si>
  <si>
    <t>ВЦП Развитие культуры и молодежной политики</t>
  </si>
  <si>
    <t>Развитие  культуры МО Чернонуйского сельского тпоселения на 2015-2017гг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</si>
  <si>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</si>
  <si>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</si>
  <si>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0121002</t>
  </si>
  <si>
    <t>540</t>
  </si>
  <si>
    <t>Физическая культура и спорт</t>
  </si>
  <si>
    <t>Условно утвержденные расходы</t>
  </si>
  <si>
    <t>2.1</t>
  </si>
  <si>
    <t>1.2</t>
  </si>
  <si>
    <t>5.2</t>
  </si>
  <si>
    <t>МВЦП "Обеспечение предоставления услуг в сфере библиотечного обслуживания МО Усть-Мутинское сельское поселение на 2014 год и плановый период 2015 и 2016 годов"</t>
  </si>
  <si>
    <t>Код бюджетной классификации</t>
  </si>
  <si>
    <t>Дефицит бюджета</t>
  </si>
  <si>
    <t>Источники внутреннего финансирования  дефицита бюджета:</t>
  </si>
  <si>
    <t>в том числе: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</si>
  <si>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</si>
  <si>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</si>
  <si>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местными бюджетами бюджетами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</si>
  <si>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</si>
  <si>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местными бюджетами 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</si>
  <si>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</si>
  <si>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 xml:space="preserve">Бюджетные кредиты, полученные от других бюджетов бюджетной системы РФ  </t>
  </si>
  <si>
    <t xml:space="preserve">Бюджетные кредиты, полученные от других бюджетов бюджетной системы РФ местными бюджетами 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</si>
  <si>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</si>
  <si>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местными бюджетами  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</si>
  <si>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</si>
  <si>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</si>
  <si>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</si>
  <si>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местных бюджетов  в валюте Российской Федерации</t>
  </si>
  <si>
    <t>Исполнение государственных и муниципальных гарантий в валюте Российской Федерации</t>
  </si>
  <si>
    <t xml:space="preserve"> 000 01 00 00 00 00 0000 000</t>
  </si>
  <si>
    <t>000 01 05 00 00 00 0000 000</t>
  </si>
  <si>
    <t>000 01 02 00 00 00 0000 000</t>
  </si>
  <si>
    <t>000 01 02 00 00 00 0000 700</t>
  </si>
  <si>
    <t xml:space="preserve">000 01 02 00 00 10 0000 810 </t>
  </si>
  <si>
    <t>000 01 03 00 00 00 0000 000</t>
  </si>
  <si>
    <t xml:space="preserve">  000 01 06 00 00 00 0000 000 </t>
  </si>
  <si>
    <t>Код главы</t>
  </si>
  <si>
    <t>Код группы, подгруппы, статьи и вида источников</t>
  </si>
  <si>
    <t>Наименование</t>
  </si>
  <si>
    <t xml:space="preserve"> 01  02  00  00  10  0000  710</t>
  </si>
  <si>
    <t>Получение кредитов от кредитных организаций бюджетами поселений в валюте Российской Федерации</t>
  </si>
  <si>
    <t xml:space="preserve"> 01  03  00  00  10  0000  710</t>
  </si>
  <si>
    <t>Получение кредитов от других бюджетов  бюджетной системы Российской Федерации  бюджетами поселений в валюте Российской  Федерации</t>
  </si>
  <si>
    <t xml:space="preserve"> 01  02  00  00  10  0000  810</t>
  </si>
  <si>
    <t>Погашение бюджетами поселений кредитов от кредитных организаций в валюте Российской Федерации</t>
  </si>
  <si>
    <t xml:space="preserve"> 01  03  01  00  10  0000  810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</si>
  <si>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</si>
  <si>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</si>
  <si>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</si>
  <si>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</si>
  <si>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</si>
  <si>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Фонд оплаты труда государственных (муниципальных) органов </t>
  </si>
  <si>
    <t>Взносы по обязательному социальному страхованию на  выплаты денежного содержания  и иные выплаты  работникам государственных  (муниципальных) органов</t>
  </si>
  <si>
    <t>129</t>
  </si>
  <si>
    <t>Расходы  на обеспечение функций  администрации Усть-Мутинского сельского поселения</t>
  </si>
  <si>
    <t>Резервные фонды местной администрации</t>
  </si>
  <si>
    <t>4.1</t>
  </si>
  <si>
    <t>000 01 02 00 00 10 0000 710</t>
  </si>
  <si>
    <t xml:space="preserve">000 01 02 00 00 00 0000 800 </t>
  </si>
  <si>
    <t>000 01 03 01 00 00 0000 800</t>
  </si>
  <si>
    <t>000 01 03 01 00 10 0000 810</t>
  </si>
  <si>
    <t>000 01 03 01 00 00 0000 700</t>
  </si>
  <si>
    <t>000 01 03 01 00 10 0000 710</t>
  </si>
  <si>
    <t xml:space="preserve">  000 01 06 05 01 00 0000 000 </t>
  </si>
  <si>
    <t xml:space="preserve">  000 01 06 05 01 00 0000 600 </t>
  </si>
  <si>
    <t xml:space="preserve">  000 01 06 05 01 10 0000 640 </t>
  </si>
  <si>
    <t xml:space="preserve">  000 01 06 04 01 00 0000 000 </t>
  </si>
  <si>
    <t>Условно утверждаемые расходы</t>
  </si>
  <si>
    <t>Код</t>
  </si>
  <si>
    <t>Наименование программы</t>
  </si>
  <si>
    <t>1</t>
  </si>
  <si>
    <t>1.3</t>
  </si>
  <si>
    <t>Развитие социально-культурной сферы</t>
  </si>
  <si>
    <t>Устойчивое развитие систем жизнеобеспечения</t>
  </si>
  <si>
    <t>99 0 А0 09 190</t>
  </si>
  <si>
    <t>99 0 00 0Ш200</t>
  </si>
  <si>
    <t>01 1 01 00100</t>
  </si>
  <si>
    <t>01 2 00 01000</t>
  </si>
  <si>
    <t>01 2 00 01М01</t>
  </si>
  <si>
    <t>0111000</t>
  </si>
  <si>
    <t xml:space="preserve">Перечень главных администраторов доходов бюджета муниципального образования Яконурское сельское поселение </t>
  </si>
  <si>
    <t>Администрация Яконурского сельского поселения</t>
  </si>
  <si>
    <t>Перечень главных администраторов источников финансирования дефицита бюджета муниципального образования Яконурское сельское поселение</t>
  </si>
  <si>
    <t>Муниципальная программа "Комплексное совершенствование социально-экономических процессов в Яконурском сельском поселении"</t>
  </si>
  <si>
    <t>804</t>
  </si>
  <si>
    <t>3.1</t>
  </si>
  <si>
    <t>01 2 1002</t>
  </si>
  <si>
    <t>01 2 1М01</t>
  </si>
  <si>
    <t>01 2 01 01100</t>
  </si>
  <si>
    <t>01 2 01 01190</t>
  </si>
  <si>
    <t>Основное мероприятие"Развитие и сохранение культуры Усть-Канского района"</t>
  </si>
  <si>
    <t>01 2 03 01190</t>
  </si>
  <si>
    <t>01 2 02 01 000</t>
  </si>
  <si>
    <t>Национальная экономика</t>
  </si>
  <si>
    <t>06</t>
  </si>
  <si>
    <t>Национальная безопасность и правоохранительная деятельность</t>
  </si>
  <si>
    <t>09</t>
  </si>
  <si>
    <t>5.1</t>
  </si>
  <si>
    <t>6.1</t>
  </si>
  <si>
    <t>7.1</t>
  </si>
  <si>
    <t>8.</t>
  </si>
  <si>
    <t>Расходы на выплаты  по оплате труда работников  администрации Яконурского сельского поселения</t>
  </si>
  <si>
    <t>Материально-техническое обеспечение администрации Яконурского сельского поселения</t>
  </si>
  <si>
    <t>Расходы  на обеспечение функций  администрации Яконурского сельского поселения</t>
  </si>
  <si>
    <t>Создание условий для организации досуга и обеспечения жителей Яконурского сельского  поселения услугами  организации культуры (ФЗ от06.10.2003№131-ФЗ"ОБ общих принципах организации местного самоуправления в РФ",п12ч.1ст.14)</t>
  </si>
  <si>
    <t>9900004</t>
  </si>
  <si>
    <t>990А004</t>
  </si>
  <si>
    <t>99 0 00 04100</t>
  </si>
  <si>
    <t>ВСЕГО:</t>
  </si>
  <si>
    <t>853</t>
  </si>
  <si>
    <t>Социальная политика</t>
  </si>
  <si>
    <t>10</t>
  </si>
  <si>
    <t>Доплата к пенсиям муниципальных служащих</t>
  </si>
  <si>
    <t>Иные пенсии, социальные доплаты к пенсиям</t>
  </si>
  <si>
    <t>312</t>
  </si>
  <si>
    <t>8</t>
  </si>
  <si>
    <t>8.1</t>
  </si>
  <si>
    <t>99 0 0051180</t>
  </si>
  <si>
    <t>01 1 01 00190</t>
  </si>
  <si>
    <t>01 1 04 00190</t>
  </si>
  <si>
    <t>01 2 02 01 190</t>
  </si>
  <si>
    <t>01 2 0001М01</t>
  </si>
  <si>
    <t>01 2 02 01 110</t>
  </si>
  <si>
    <t>1.4</t>
  </si>
  <si>
    <t>9.</t>
  </si>
  <si>
    <t>01 1 02 00190</t>
  </si>
  <si>
    <t>01 2 02 01 100</t>
  </si>
  <si>
    <t>Сумма на 2020 год</t>
  </si>
  <si>
    <t>1 06 06033 10 0000 110</t>
  </si>
  <si>
    <t>Земельный налог с юридических лиц, обладающих земельным участком, расположенным в границах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</si>
  <si>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</si>
  <si>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</si>
  <si>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межбюджетные трансферты, передаваемые бюджетам сельских поселений</t>
  </si>
  <si>
    <t>Высшее должностное лицо</t>
  </si>
  <si>
    <t>Подпрограмма "Устойчивое развитие систем жизнеобеспечения"</t>
  </si>
  <si>
    <t>01 1 03 00190</t>
  </si>
  <si>
    <t>Основное мероприятие "Развитие и модернизация инженерной инфраструктуры для защиты населения от наводнений МО Яконурского сельского  поселения</t>
  </si>
  <si>
    <t>01 1 04 00000</t>
  </si>
  <si>
    <t>Основное мероприятие"Развитие и модернизация инфраструктуры по хранению и переработке ТБО и ЖБО МО "Яконурское сельское поселение</t>
  </si>
  <si>
    <t>01 1 02 00000</t>
  </si>
  <si>
    <t xml:space="preserve">Повышение уровня благоустройства территории </t>
  </si>
  <si>
    <t>Подпрограмма "Развитие социально-культурной сферы"</t>
  </si>
  <si>
    <t>01 2 00 00000</t>
  </si>
  <si>
    <t>01 2 01 01000</t>
  </si>
  <si>
    <t xml:space="preserve">Развитие физической культуры и спорта </t>
  </si>
  <si>
    <t>Осуществление переданных органом местного самоуправления полномочий  по осуществлению первичного воинского учета на территориях, где отсутствуют военные комиссариаты</t>
  </si>
  <si>
    <t>01 1 00 00000</t>
  </si>
  <si>
    <t>01 1 01 00000</t>
  </si>
  <si>
    <t>01 1 03 00000</t>
  </si>
  <si>
    <t>01 1 03 00100</t>
  </si>
  <si>
    <t>01 2 00 00 000</t>
  </si>
  <si>
    <t>01 1 02 00100</t>
  </si>
  <si>
    <t>01 2 01 00000</t>
  </si>
  <si>
    <t>99 0 00 00000</t>
  </si>
  <si>
    <t>99 0 00 0Ш000</t>
  </si>
  <si>
    <t>01 0 00 00000</t>
  </si>
  <si>
    <t>01 2 0001М00</t>
  </si>
  <si>
    <t>01 2 02 00 000</t>
  </si>
  <si>
    <t>99 0 00 Ш0000</t>
  </si>
  <si>
    <t>99 0 00 50000</t>
  </si>
  <si>
    <t>99 0 0051000</t>
  </si>
  <si>
    <t>01 2 00 1М00</t>
  </si>
  <si>
    <t>Предоставление культурно-досуговых  услуг</t>
  </si>
  <si>
    <r>
      <t>Налоговые и неналоговые доходы</t>
    </r>
    <r>
      <rPr>
        <sz val="12"/>
        <rFont val="Calibri"/>
        <family val="2"/>
        <charset val="204"/>
      </rPr>
      <t>*</t>
    </r>
  </si>
  <si>
    <t>Доходы бюджета МО Яконурское сельское поселение, администрирование которых осуществляется федеральными государственными органими и созданными ими федеральными казенными учреждениями</t>
  </si>
  <si>
    <t>01 2 03 00000</t>
  </si>
  <si>
    <t>Непрограммные расходы</t>
  </si>
  <si>
    <t xml:space="preserve">Организация мероприятий по защите населения и территории МО Яконурское сельское поселение </t>
  </si>
  <si>
    <t>Организация мероприятий по защите населения и территории МО Яконурское сельское поселение</t>
  </si>
  <si>
    <t>Муниципальное образование "Яконурское  сельское поселение"</t>
  </si>
  <si>
    <t>Пенсионное обеспечение</t>
  </si>
  <si>
    <t xml:space="preserve">           000 90 00 00 00 00 0000 000</t>
  </si>
  <si>
    <t xml:space="preserve">1 13 02995 10 0000 130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</si>
  <si>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</si>
  <si>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108 04020 01 1000 110</t>
  </si>
  <si>
    <t>2 02 49999 10 0000 150</t>
  </si>
  <si>
    <t>Прочие безвозмездные поступления в бюджеты сельских поселений</t>
  </si>
  <si>
    <t>2 02 29999 10 0000 150</t>
  </si>
  <si>
    <t>2 02 01003 10 0000 150</t>
  </si>
  <si>
    <t>1 17 05050 10 0000 150</t>
  </si>
  <si>
    <t>1 17 01050 10 0000 150</t>
  </si>
  <si>
    <t>2 02 40014 10 0000 150</t>
  </si>
  <si>
    <t>2 02 15001 00 0000 150</t>
  </si>
  <si>
    <t>2 02 15001 10 0000 150</t>
  </si>
  <si>
    <t>2 02 35000 00 0000 150</t>
  </si>
  <si>
    <t>2 02 35118 10 0000 150</t>
  </si>
  <si>
    <t>2021год</t>
  </si>
  <si>
    <t>Сумма на 2021 год</t>
  </si>
  <si>
    <t>Сумма расходов 2021 год</t>
  </si>
  <si>
    <t>Сумма с учетом изменений 2021 год</t>
  </si>
  <si>
    <t>Сумма с учетом изменений на 2021 год</t>
  </si>
  <si>
    <t>4.2</t>
  </si>
  <si>
    <t xml:space="preserve">  Развитие транспортной инфраструктуры МО Яконурского сельского поселения в рамках подпрограммы "Устойчивое развитие систем жизнеобеспечения"</t>
  </si>
  <si>
    <t xml:space="preserve">Прочая закупка товаров, работ и услуг </t>
  </si>
  <si>
    <t>Прочая закупка товаров, работ и услуг</t>
  </si>
  <si>
    <t xml:space="preserve">Обеспечивающая подпрограмма "Повышение эффективности муниципального  управления  администрации  МО «Яконурское СП» </t>
  </si>
  <si>
    <t>Обеспечивающая подпрограмма "Повышение эффективности муниципального  управления  администрации  МО «Яконурское СП»</t>
  </si>
  <si>
    <t>2 07 05030 10 0000 150</t>
  </si>
  <si>
    <t>Изменение остатков средств на счетах по учету средств бюджета:</t>
  </si>
  <si>
    <t>Увеличение прочих остатков денежных средств бюджетов сельских поселений</t>
  </si>
  <si>
    <t>000 01 05 02 01 10 0000 510</t>
  </si>
  <si>
    <t>Уменьшение прочих остатков денежных средств бюджетов сельских поселений</t>
  </si>
  <si>
    <t>000 01 05 02 01 10 0000 610</t>
  </si>
  <si>
    <t>Доходы в виде прибыли, приходящихся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</si>
  <si>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Проценты, полученные от предоставления бюджетных кредитов внутри страны за счет средств бюджетов сельских поселений</t>
  </si>
  <si>
    <t xml:space="preserve">Доходы от сдачи в аренду имущества,  находящегося в  оперативном  управлении   органов   управления сельских поселений  и   созданных   ими   учреждений   (за исключением  имущества  муниципальных  бюджетных и автономных учреждений)
</t>
  </si>
  <si>
    <t>Доходы от перечисления части прибыли, остающейся после  уплаты налогов и иных обязательных платежей муниципальных унитарных предприятий, созданных сельскими поселениями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</si>
  <si>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 учреждений,  а также имущества   муниципальных унитарных предприятий, в том числе казенных)</t>
  </si>
  <si>
    <t>Прочие доходы  от оказания платных услуг (работ) получателями средств бюджетов сельских поселений</t>
  </si>
  <si>
    <t>Прочие доходы  от компенсации затрат бюджетов сельских поселений</t>
  </si>
  <si>
    <t xml:space="preserve">Доходы от продажи квартир, находящихся в собственности сельских поселений 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</si>
  <si>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</si>
  <si>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</si>
  <si>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</si>
  <si>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учреждений),в части реализации материальных запасов по указанному имуществу</t>
  </si>
  <si>
    <t>Средства 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</si>
  <si>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 от распоряжения и реализации конфискованного и иного имущества, обращенного в доходы сеьских поселений (в части реализации материальных запасов по указанному имуществу)</t>
  </si>
  <si>
    <t xml:space="preserve">Доходы  от продажи нематериальных активов, находящихся в собственности сельских поселений 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</si>
  <si>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</si>
  <si>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 xml:space="preserve">Невыясненные поступления, зачисляемые в бюджеты сельских поселений </t>
  </si>
  <si>
    <t>Прочие неналоговые доходы бюджетов сельских поселений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</si>
  <si>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</si>
  <si>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</si>
  <si>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</si>
  <si>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2 02 10000 00 0000 150</t>
  </si>
  <si>
    <t>Дотации бюджета бюджетной системы РФ</t>
  </si>
  <si>
    <t xml:space="preserve"> 2 02 15000 00 0000 150</t>
  </si>
  <si>
    <t>2 02 10000 00 0000 150</t>
  </si>
  <si>
    <t>Главный распорядитель бюджетных средств</t>
  </si>
  <si>
    <t>7</t>
  </si>
  <si>
    <t>Непрограммные направления деятельности администрация Яконурская сельского поселения</t>
  </si>
  <si>
    <t>99 0 00 04000</t>
  </si>
  <si>
    <t>01 0 А0 10 190</t>
  </si>
  <si>
    <t>01 0 00 00 000</t>
  </si>
  <si>
    <t>Основное мероприятие "Социальная поддержка отдельных категорий граждан"</t>
  </si>
  <si>
    <t>01 2 04 00000</t>
  </si>
  <si>
    <t xml:space="preserve"> 01  05  02  01  10  0000  510</t>
  </si>
  <si>
    <t xml:space="preserve"> 01  05  02  01  10  0000  610</t>
  </si>
  <si>
    <t>Основное мероприятие "Развитие культуры и молодежной политики"</t>
  </si>
  <si>
    <t>Основное мероприятие "Повышение уровня благоустройства территории"</t>
  </si>
  <si>
    <t>Развитие и модернизация инфраструктуры по хранению и переработке ТБО и ЖБО МО Яконурское сельское поселение</t>
  </si>
  <si>
    <t>Основное мероприятие"Развитие и модернизация инфраструктуры по хранению и переработке ТБО и ЖБО МО" Яконурское сельское поселение</t>
  </si>
  <si>
    <t xml:space="preserve">Основное мероприятие "Организация мероприятий по защите населения и территории МО Яконурское сельское поселение" </t>
  </si>
  <si>
    <t>Основное мероприятие "Развитие и модернизация инженерной инфраструктуры для защиты населения от наводнений МО Яконурское сельское  поселение"</t>
  </si>
  <si>
    <t>01 1 04 00100</t>
  </si>
  <si>
    <t xml:space="preserve">  Основное мероприятие "Развитие транспортной инфраструктуры МО Яконурского сельского поселения"</t>
  </si>
  <si>
    <t>01 1 05 00000</t>
  </si>
  <si>
    <t>01 1 05 00Д00</t>
  </si>
  <si>
    <t xml:space="preserve">Межбюджетные трансферты передаваемые бюджету муниципального района  на финансовое обеспечение полномочий в рамках подпрограммы "Развитие социально-культурной сферы " муниципальной программы Яконурского сельского поселения" </t>
  </si>
  <si>
    <t>01 2 00 01М00</t>
  </si>
  <si>
    <t>Основное мероприятие "Развитие и сохранение культуры Яконурского сельского поселения"</t>
  </si>
  <si>
    <t>Развитие и сохранение культуры Яконурского сельского поселения</t>
  </si>
  <si>
    <t>01 2 03 01000</t>
  </si>
  <si>
    <t xml:space="preserve">Основное мероприятие "Развитие физической культуры и спорта" </t>
  </si>
  <si>
    <t>Развитие и модернизация инженерной инфраструктуры для защиты населения от наводнений МО Яконурское сельское  поселение</t>
  </si>
  <si>
    <t>Основное мероприятие"Развитие и модернизация инфраструктуры по хранению и переработке ТБО МО Яконурское сельское поселение"</t>
  </si>
  <si>
    <t>Дотации бюджетам сельских поселений на поддержку мер по обеспечению сбалансированности бюджетов</t>
  </si>
  <si>
    <t>Основное мероприятие "Организация мероприятий по защите населения и территории МО Яконурское сельское поселение"</t>
  </si>
  <si>
    <t xml:space="preserve">Развитие транспортной инфраструктуры МО Яконурского сельского поселения </t>
  </si>
  <si>
    <t>Основное мероприятие "Развитие и модернизация инженерной инфраструктуры для защиты населения от наводнений МО Яконурского сельского  поселения"</t>
  </si>
  <si>
    <t>Основное мероприятие"Развитие и модернизация инфраструктуры по хранению и переработке ТБО и ЖБО МО Яконурское сельское поселение</t>
  </si>
  <si>
    <t>Межбюджетные трансферты передаваемые бюджету муниципального района  на финансовое обеспечение полномочий в рамках подпрограммы "Развитие социально-культурной сферы муниципальной программы Яконурского сельского поселения"</t>
  </si>
  <si>
    <t xml:space="preserve">Межбюджетные трансферты передаваемые бюджету муниципального района  на финансовое обеспечение полномочий в рамках подпрограммы "Развитие социально-культурной сферы муниципальной программы Яконурского сельского поселения" </t>
  </si>
  <si>
    <t>Условно-утвержденные расходы</t>
  </si>
  <si>
    <r>
      <rPr>
        <sz val="10"/>
        <rFont val="Calibri"/>
        <family val="2"/>
        <charset val="204"/>
      </rPr>
      <t xml:space="preserve">          *</t>
    </r>
    <r>
      <rPr>
        <sz val="10"/>
        <rFont val="Times New Roman"/>
        <family val="1"/>
        <charset val="204"/>
      </rPr>
      <t xml:space="preserve">В части доходов зачисляемых в бюджет МО "Усть-Канский район" в пределах компетенции главных администраторов доходов бюджета МО "Усть-Канский район". Администраторами данных доходов являются федеральные государственные органы и созданные ими федеральные казенные учреждения, которым соответсвующие коды главных администраторов доходов бюджетов бюджетной системы Российской Федерации присвоены Министерством финансов Российской Федерации. </t>
    </r>
  </si>
  <si>
    <t>Приложение 1
к решению «О бюджете 
муниципального образования Яконурское сельское поселение
на 2020 год и плановый период 2021-2022гг.»</t>
  </si>
  <si>
    <t>Источники финансирования дефицита  бюджета муниципального образования Яконурское сельское поселение на 2020 год и плановый период 2021-2022гг.</t>
  </si>
  <si>
    <t>Сумма на 2020-2022гг.</t>
  </si>
  <si>
    <t>Приложение 2
к решению «О бюджете 
муниципального образования Яконурское сельское поселение 
на 2020 год и плановый период 2021-2022гг.»</t>
  </si>
  <si>
    <t>Приложение 3
к решению «О бюджете 
муниципального образования Яконурское сельское поселение
на 2020 год и плановый период 2021-2022гг.»</t>
  </si>
  <si>
    <t>Распределение бюджетных ассигнований на реализацию муниципальных программ  и непрограммных расходов на 2020 год</t>
  </si>
  <si>
    <t>2022год</t>
  </si>
  <si>
    <t>Объем поступлений доходов в бюджет муниципального образования Яконурское сельское поселение в 2020 году</t>
  </si>
  <si>
    <t>Распределение
бюджетных ассигнований по разделам, подразделам классификации расходов бюджета муниципального образования Яконурское сельское поселение на плановый период 2021-2022гг.</t>
  </si>
  <si>
    <t>Распределение
бюджетных ассигнований по разделам, подразделам классификации расходов бюджета муниципального образования Яконурское сельское поселение на 2020 год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</si>
  <si>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деятельности, группам (группам и подгруппам) видов расходов классификации расходов бюджета муниципального образования Яконурское сельское поселение на плановый период 2021-2022гг.</t>
  </si>
  <si>
    <t>Сумма с учетом изменений 2022 год</t>
  </si>
  <si>
    <t>Распределение бюджетных ассигнований на реализацию муниципальных программ на 2021-2022гг.</t>
  </si>
  <si>
    <t>Сумма на 2022 год</t>
  </si>
  <si>
    <t>Сумма расходов 2022 год</t>
  </si>
  <si>
    <t>Ведомственная структура расходов бюджета муниципального образования Яконурское сельское поселение                                                                                       на 2020 год</t>
  </si>
  <si>
    <t>Ведомственная структура расходов бюджета муниципального образования Яконурское сельское поселение   на плановый период 2021-2022гг.</t>
  </si>
  <si>
    <t>Сумма с учетом изменений на 2022 год</t>
  </si>
  <si>
    <t>2021 год</t>
  </si>
  <si>
    <t xml:space="preserve"> 2022 год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</si>
  <si>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</si>
  <si>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</si>
  <si>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 0 Я0 10 100</t>
  </si>
  <si>
    <t>01 0 Я0 10 110</t>
  </si>
  <si>
    <t>01 0 Я0 10 190</t>
  </si>
  <si>
    <t xml:space="preserve"> 0,0</t>
  </si>
  <si>
    <t>0,0</t>
  </si>
  <si>
    <t xml:space="preserve">Приложение 4
 к решению «О бюджете 
муниципального образования Яконурское сельское поселение
на 2020 год и плановый период 2021-2022гг» </t>
  </si>
  <si>
    <t>Объем поступлений доходов в бюджет муниципального образования Яконурское сельское поселение на 2020 год и плановый период 2021-2022гг</t>
  </si>
  <si>
    <t xml:space="preserve">Приложение 5
к решению «О бюджете 
муниципального образования Яконурское сельское поселение
на 2020 год и плановый период 2021-2022гг.» </t>
  </si>
  <si>
    <t>Приложение 6
к решению «О бюджете 
муниципального образования Яконурское сельское поселение
на 2020 год и плановый период 2021-2022гг»</t>
  </si>
  <si>
    <t>Приложение 7
к решению «О бюджете 
муниципального образования Яконурское сельское поселение
на 2020 год и плановый период 2021-2022гг.»</t>
  </si>
  <si>
    <t>Приложение 8
к решению «О бюджете 
муниципального образования Яконурское сельское поселение
на 2020 год и плановый период 2021-2022гг»</t>
  </si>
  <si>
    <t>Приложение 9
к решению «О бюджете 
муниципального образования Яконурское сельское поселение
на 2020 год и плановый период 2021-2022гг.»</t>
  </si>
  <si>
    <t>Приложение 10
к решению «О бюджете 
муниципального образования Яконурское сельское поселение
на 2020 год и плановый период 2021-2022гг »</t>
  </si>
  <si>
    <t>Приложение 11
к решению «О бюджете 
муниципального образования Яконурское сельское поселение
на 2020 год и плановый период 2021-2022гг.»</t>
  </si>
  <si>
    <t>Приложение 12
к решению «О бюджете 
муниципального образования Яконурское сельское поселение
на 2020 год и плановый период 2021-2022гг»</t>
  </si>
  <si>
    <t>Приложение 13
к решению «О бюджете 
муниципального образования Яконурское сельское поселение
на 2020 год и плановый период 2021-2022гг.»</t>
  </si>
  <si>
    <t>Приложение 14
к решению «О бюджете 
муниципального образования Яконурское сельское поселение
на 2020 год и плановый период 2021-2022гг»</t>
  </si>
  <si>
    <t>Приложение 15
к решению «О бюджете 
муниципального образования Яконурское сельское поселение
на 2020 год и плановый период 2021-2022гг.»</t>
  </si>
  <si>
    <t>Иные межбюджетные трансферты, выделяемые из бюджета муниципального образования Яконурское сельское поселение  на финансирование расходов, связанных с передачей полномочий органам местного самоуправления муниципального образования "Усть-Канский район" на плановый период 2021-2022гг.</t>
  </si>
  <si>
    <t xml:space="preserve">Иные межбюджетные трансферты, выделяемые из бюджета муниципального образования Яконурское сельское поселение  на финансирование расходов, связанных с передачей полномочий органам местного самоуправления муниципального образования "Усть-Канский район" на 2020 год 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</si>
  <si>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деятельности, группам (группам и подгруппам) видов расходов классификации расходов бюджета муниципального образования Яконурское сельское поселение на 2020 год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</si>
</sst>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?_р_._-;_-@_-"/>
    <numFmt numFmtId="165" formatCode="0.0"/>
  </numFmts>
  <fonts count="4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2"/>
      <name val="Arial Cyr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 Cyr"/>
      <family val="2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i/>
      <sz val="12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8"/>
      <color rgb="FF000000"/>
      <name val="Arial Cyr"/>
      <family val="2"/>
    </font>
    <font>
      <b/>
      <sz val="12"/>
      <color indexed="8"/>
      <name val="Arial Cyr"/>
      <charset val="204"/>
    </font>
    <font>
      <b/>
      <i/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1"/>
      <color rgb="FF26262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12">
    <xf numFmtId="0" fontId="0" fillId="0" borderId="0"/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5" fillId="0" borderId="0">
      <alignment vertical="top"/>
    </xf>
    <xf numFmtId="0" fontId="29" fillId="0" borderId="0"/>
    <xf numFmtId="0" fontId="3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4" fillId="0" borderId="19">
      <alignment horizontal="left" wrapText="1"/>
    </xf>
  </cellStyleXfs>
  <cellXfs count="29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/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0" xfId="0" applyFont="1"/>
    <xf numFmtId="0" fontId="9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1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justify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/>
    <xf numFmtId="0" fontId="4" fillId="0" borderId="0" xfId="0" applyFont="1" applyAlignment="1">
      <alignment horizontal="center" vertical="top" wrapText="1"/>
    </xf>
    <xf numFmtId="0" fontId="7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Border="1" applyAlignment="1">
      <alignment horizontal="center"/>
    </xf>
    <xf numFmtId="1" fontId="7" fillId="0" borderId="2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49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2" fillId="0" borderId="0" xfId="0" applyFont="1" applyFill="1"/>
    <xf numFmtId="0" fontId="0" fillId="0" borderId="0" xfId="0" applyFont="1"/>
    <xf numFmtId="0" fontId="1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19" fillId="0" borderId="0" xfId="0" applyFont="1"/>
    <xf numFmtId="0" fontId="1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9" fillId="0" borderId="0" xfId="0" applyFont="1" applyAlignment="1">
      <alignment horizontal="justify"/>
    </xf>
    <xf numFmtId="0" fontId="19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22" fillId="0" borderId="0" xfId="0" applyFont="1"/>
    <xf numFmtId="0" fontId="1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wrapText="1"/>
    </xf>
    <xf numFmtId="0" fontId="4" fillId="0" borderId="2" xfId="0" applyFont="1" applyBorder="1"/>
    <xf numFmtId="0" fontId="5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/>
    <xf numFmtId="0" fontId="26" fillId="0" borderId="0" xfId="0" applyFont="1"/>
    <xf numFmtId="0" fontId="26" fillId="0" borderId="0" xfId="0" applyFont="1" applyBorder="1"/>
    <xf numFmtId="0" fontId="10" fillId="0" borderId="0" xfId="0" applyFont="1" applyAlignment="1">
      <alignment horizontal="right" vertical="justify"/>
    </xf>
    <xf numFmtId="0" fontId="10" fillId="0" borderId="0" xfId="0" applyFont="1" applyAlignment="1">
      <alignment horizontal="left" vertical="justify"/>
    </xf>
    <xf numFmtId="0" fontId="4" fillId="0" borderId="0" xfId="0" applyFont="1" applyFill="1" applyBorder="1" applyAlignment="1">
      <alignment horizontal="left" vertical="justify" wrapText="1"/>
    </xf>
    <xf numFmtId="0" fontId="4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20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43" fontId="4" fillId="0" borderId="0" xfId="8" applyFont="1" applyFill="1" applyAlignment="1">
      <alignment horizontal="right"/>
    </xf>
    <xf numFmtId="0" fontId="7" fillId="0" borderId="2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43" fontId="8" fillId="0" borderId="2" xfId="8" applyNumberFormat="1" applyFont="1" applyFill="1" applyBorder="1" applyAlignment="1">
      <alignment horizontal="center"/>
    </xf>
    <xf numFmtId="0" fontId="8" fillId="0" borderId="0" xfId="0" applyFont="1" applyFill="1"/>
    <xf numFmtId="0" fontId="7" fillId="0" borderId="0" xfId="0" applyFont="1" applyFill="1" applyBorder="1" applyAlignment="1">
      <alignment horizontal="center" wrapText="1"/>
    </xf>
    <xf numFmtId="43" fontId="7" fillId="0" borderId="0" xfId="8" applyFont="1" applyFill="1" applyBorder="1" applyAlignment="1">
      <alignment horizontal="center" wrapText="1"/>
    </xf>
    <xf numFmtId="0" fontId="28" fillId="0" borderId="0" xfId="0" applyFont="1" applyFill="1" applyBorder="1" applyAlignment="1">
      <alignment horizontal="center" wrapText="1"/>
    </xf>
    <xf numFmtId="43" fontId="28" fillId="0" borderId="0" xfId="8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43" fontId="8" fillId="0" borderId="0" xfId="8" applyFont="1" applyFill="1" applyBorder="1" applyAlignment="1">
      <alignment horizontal="center" wrapText="1"/>
    </xf>
    <xf numFmtId="0" fontId="7" fillId="0" borderId="0" xfId="0" applyFont="1" applyFill="1" applyBorder="1"/>
    <xf numFmtId="43" fontId="7" fillId="0" borderId="0" xfId="8" applyFont="1" applyFill="1" applyBorder="1" applyAlignment="1">
      <alignment horizontal="center"/>
    </xf>
    <xf numFmtId="43" fontId="7" fillId="0" borderId="0" xfId="8" applyFont="1" applyFill="1" applyAlignment="1">
      <alignment horizontal="center"/>
    </xf>
    <xf numFmtId="43" fontId="4" fillId="0" borderId="0" xfId="8" applyFont="1" applyFill="1" applyAlignment="1">
      <alignment horizontal="center"/>
    </xf>
    <xf numFmtId="43" fontId="4" fillId="0" borderId="0" xfId="8" applyFont="1" applyFill="1"/>
    <xf numFmtId="0" fontId="9" fillId="0" borderId="0" xfId="0" applyFont="1" applyFill="1" applyAlignment="1">
      <alignment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/>
    <xf numFmtId="0" fontId="4" fillId="0" borderId="2" xfId="0" applyFont="1" applyFill="1" applyBorder="1" applyAlignment="1">
      <alignment horizontal="justify"/>
    </xf>
    <xf numFmtId="0" fontId="4" fillId="0" borderId="2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17" fillId="0" borderId="0" xfId="0" applyNumberFormat="1" applyFont="1"/>
    <xf numFmtId="49" fontId="5" fillId="0" borderId="2" xfId="0" applyNumberFormat="1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justify" vertical="center" wrapText="1" shrinkToFit="1"/>
    </xf>
    <xf numFmtId="49" fontId="4" fillId="3" borderId="2" xfId="0" applyNumberFormat="1" applyFont="1" applyFill="1" applyBorder="1" applyAlignment="1">
      <alignment horizontal="center" vertical="top" wrapText="1"/>
    </xf>
    <xf numFmtId="0" fontId="10" fillId="0" borderId="0" xfId="0" applyFont="1" applyAlignment="1"/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18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top" wrapText="1"/>
    </xf>
    <xf numFmtId="0" fontId="4" fillId="0" borderId="0" xfId="0" applyFont="1" applyFill="1" applyAlignment="1">
      <alignment vertical="center" wrapText="1"/>
    </xf>
    <xf numFmtId="49" fontId="4" fillId="4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0" fontId="30" fillId="0" borderId="14" xfId="0" applyFont="1" applyBorder="1"/>
    <xf numFmtId="49" fontId="4" fillId="4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justify" wrapText="1"/>
    </xf>
    <xf numFmtId="16" fontId="5" fillId="2" borderId="2" xfId="0" applyNumberFormat="1" applyFont="1" applyFill="1" applyBorder="1" applyAlignment="1">
      <alignment horizontal="center" vertical="top" wrapText="1"/>
    </xf>
    <xf numFmtId="49" fontId="19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top"/>
    </xf>
    <xf numFmtId="49" fontId="4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justify" vertical="top"/>
    </xf>
    <xf numFmtId="0" fontId="4" fillId="0" borderId="2" xfId="0" applyFont="1" applyFill="1" applyBorder="1" applyAlignment="1">
      <alignment horizontal="justify" vertical="top"/>
    </xf>
    <xf numFmtId="164" fontId="5" fillId="0" borderId="2" xfId="8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justify" vertical="top" wrapText="1"/>
    </xf>
    <xf numFmtId="0" fontId="5" fillId="0" borderId="2" xfId="5" applyFont="1" applyFill="1" applyBorder="1" applyAlignment="1">
      <alignment horizontal="justify" vertical="top"/>
    </xf>
    <xf numFmtId="0" fontId="4" fillId="0" borderId="2" xfId="5" applyFont="1" applyFill="1" applyBorder="1" applyAlignment="1">
      <alignment horizontal="justify" vertical="top"/>
    </xf>
    <xf numFmtId="0" fontId="5" fillId="0" borderId="2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wrapText="1"/>
    </xf>
    <xf numFmtId="0" fontId="10" fillId="0" borderId="0" xfId="0" applyFont="1" applyAlignment="1"/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/>
    </xf>
    <xf numFmtId="49" fontId="5" fillId="0" borderId="2" xfId="0" applyNumberFormat="1" applyFont="1" applyFill="1" applyBorder="1" applyAlignment="1">
      <alignment horizontal="center" vertical="top"/>
    </xf>
    <xf numFmtId="43" fontId="8" fillId="0" borderId="2" xfId="8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30" fillId="0" borderId="0" xfId="0" applyFo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35" fillId="0" borderId="0" xfId="0" applyFont="1"/>
    <xf numFmtId="0" fontId="36" fillId="0" borderId="0" xfId="0" applyFont="1" applyFill="1"/>
    <xf numFmtId="0" fontId="10" fillId="0" borderId="0" xfId="0" applyFont="1" applyFill="1"/>
    <xf numFmtId="0" fontId="30" fillId="3" borderId="0" xfId="0" applyFont="1" applyFill="1"/>
    <xf numFmtId="49" fontId="5" fillId="4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wrapText="1"/>
    </xf>
    <xf numFmtId="0" fontId="37" fillId="0" borderId="19" xfId="11" applyNumberFormat="1" applyFont="1" applyAlignment="1" applyProtection="1">
      <alignment horizontal="left" wrapText="1"/>
      <protection locked="0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16" fontId="5" fillId="2" borderId="4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wrapText="1"/>
    </xf>
    <xf numFmtId="49" fontId="4" fillId="0" borderId="5" xfId="0" applyNumberFormat="1" applyFont="1" applyFill="1" applyBorder="1" applyAlignment="1">
      <alignment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vertical="top" wrapText="1"/>
    </xf>
    <xf numFmtId="0" fontId="30" fillId="0" borderId="0" xfId="0" applyFont="1" applyFill="1"/>
    <xf numFmtId="49" fontId="4" fillId="3" borderId="2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16" fontId="5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wrapText="1"/>
    </xf>
    <xf numFmtId="2" fontId="4" fillId="0" borderId="0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10" fillId="0" borderId="0" xfId="0" applyFont="1" applyAlignment="1"/>
    <xf numFmtId="0" fontId="9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2" fontId="10" fillId="0" borderId="0" xfId="0" applyNumberFormat="1" applyFont="1"/>
    <xf numFmtId="1" fontId="4" fillId="0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 shrinkToFit="1"/>
    </xf>
    <xf numFmtId="0" fontId="30" fillId="0" borderId="2" xfId="0" applyFont="1" applyBorder="1"/>
    <xf numFmtId="0" fontId="5" fillId="0" borderId="2" xfId="0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right" wrapText="1"/>
    </xf>
    <xf numFmtId="2" fontId="5" fillId="0" borderId="0" xfId="0" applyNumberFormat="1" applyFont="1"/>
    <xf numFmtId="0" fontId="39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49" fontId="5" fillId="0" borderId="2" xfId="0" applyNumberFormat="1" applyFont="1" applyFill="1" applyBorder="1" applyAlignment="1">
      <alignment vertical="top" wrapText="1"/>
    </xf>
    <xf numFmtId="165" fontId="5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25" fillId="0" borderId="2" xfId="0" applyNumberFormat="1" applyFont="1" applyBorder="1" applyAlignment="1">
      <alignment horizontal="center" vertical="center" wrapText="1"/>
    </xf>
    <xf numFmtId="165" fontId="31" fillId="0" borderId="2" xfId="0" applyNumberFormat="1" applyFont="1" applyBorder="1" applyAlignment="1">
      <alignment horizontal="center" vertical="center" wrapText="1"/>
    </xf>
    <xf numFmtId="165" fontId="25" fillId="0" borderId="2" xfId="0" applyNumberFormat="1" applyFont="1" applyBorder="1" applyAlignment="1">
      <alignment horizontal="justify" vertical="center" wrapText="1"/>
    </xf>
    <xf numFmtId="165" fontId="4" fillId="0" borderId="2" xfId="0" applyNumberFormat="1" applyFont="1" applyBorder="1" applyAlignment="1">
      <alignment horizontal="justify" vertical="center" wrapText="1"/>
    </xf>
    <xf numFmtId="165" fontId="5" fillId="0" borderId="2" xfId="0" applyNumberFormat="1" applyFont="1" applyBorder="1" applyAlignment="1">
      <alignment horizontal="justify" vertical="center" wrapText="1"/>
    </xf>
    <xf numFmtId="165" fontId="7" fillId="0" borderId="2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Border="1" applyAlignment="1">
      <alignment horizontal="center" wrapText="1"/>
    </xf>
    <xf numFmtId="165" fontId="4" fillId="3" borderId="2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Alignment="1">
      <alignment horizontal="center" vertical="top" wrapText="1"/>
    </xf>
    <xf numFmtId="165" fontId="32" fillId="0" borderId="2" xfId="0" applyNumberFormat="1" applyFont="1" applyFill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top"/>
    </xf>
    <xf numFmtId="0" fontId="21" fillId="0" borderId="2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justify" vertical="center" wrapText="1"/>
    </xf>
    <xf numFmtId="0" fontId="35" fillId="0" borderId="0" xfId="0" applyFont="1" applyFill="1"/>
    <xf numFmtId="165" fontId="6" fillId="0" borderId="2" xfId="0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vertical="top"/>
    </xf>
    <xf numFmtId="165" fontId="6" fillId="0" borderId="2" xfId="0" applyNumberFormat="1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49" fontId="7" fillId="0" borderId="2" xfId="0" applyNumberFormat="1" applyFont="1" applyFill="1" applyBorder="1" applyAlignment="1">
      <alignment vertical="top" wrapText="1"/>
    </xf>
    <xf numFmtId="0" fontId="7" fillId="0" borderId="3" xfId="0" applyFont="1" applyBorder="1"/>
    <xf numFmtId="165" fontId="7" fillId="0" borderId="13" xfId="0" applyNumberFormat="1" applyFont="1" applyBorder="1" applyAlignment="1">
      <alignment horizont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0" fontId="7" fillId="0" borderId="2" xfId="0" applyFont="1" applyBorder="1"/>
    <xf numFmtId="0" fontId="18" fillId="0" borderId="2" xfId="0" applyFont="1" applyBorder="1" applyAlignment="1">
      <alignment horizontal="justify"/>
    </xf>
    <xf numFmtId="165" fontId="7" fillId="0" borderId="2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wrapText="1"/>
    </xf>
    <xf numFmtId="165" fontId="18" fillId="0" borderId="2" xfId="0" applyNumberFormat="1" applyFont="1" applyBorder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4" fillId="0" borderId="11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19" fillId="0" borderId="11" xfId="0" applyFont="1" applyFill="1" applyBorder="1" applyAlignment="1">
      <alignment horizontal="justify" vertical="top" wrapText="1"/>
    </xf>
    <xf numFmtId="0" fontId="22" fillId="0" borderId="10" xfId="0" applyFont="1" applyBorder="1" applyAlignment="1">
      <alignment horizontal="justify" vertical="top" wrapText="1"/>
    </xf>
    <xf numFmtId="0" fontId="19" fillId="0" borderId="11" xfId="0" applyFont="1" applyBorder="1" applyAlignment="1">
      <alignment horizontal="justify" vertical="top" wrapText="1"/>
    </xf>
    <xf numFmtId="0" fontId="9" fillId="0" borderId="0" xfId="0" applyFont="1" applyAlignment="1">
      <alignment horizontal="justify" wrapText="1"/>
    </xf>
    <xf numFmtId="0" fontId="9" fillId="0" borderId="11" xfId="0" applyFont="1" applyBorder="1" applyAlignment="1">
      <alignment horizontal="justify" vertical="top" wrapText="1"/>
    </xf>
    <xf numFmtId="0" fontId="27" fillId="0" borderId="10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justify" vertical="top" wrapText="1"/>
    </xf>
    <xf numFmtId="0" fontId="19" fillId="0" borderId="11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2" xfId="0" applyFont="1" applyFill="1" applyBorder="1" applyAlignment="1">
      <alignment horizontal="justify" vertical="top" wrapText="1"/>
    </xf>
    <xf numFmtId="0" fontId="21" fillId="0" borderId="2" xfId="0" applyFont="1" applyFill="1" applyBorder="1" applyAlignment="1">
      <alignment horizontal="center" vertical="top" wrapText="1"/>
    </xf>
    <xf numFmtId="0" fontId="19" fillId="0" borderId="10" xfId="0" applyFont="1" applyFill="1" applyBorder="1" applyAlignment="1">
      <alignment horizontal="justify" vertical="top" wrapText="1"/>
    </xf>
    <xf numFmtId="0" fontId="19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justify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/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2">
    <cellStyle name="xl73" xfId="11"/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источники" xfId="5"/>
    <cellStyle name="Тысячи [0]_перечис.11" xfId="6"/>
    <cellStyle name="Тысячи_перечис.11" xfId="7"/>
    <cellStyle name="Финансовый" xfId="8" builtinId="3"/>
    <cellStyle name="Финансовый 2" xfId="9"/>
    <cellStyle name="Финансовый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154"/>
  <sheetViews>
    <sheetView topLeftCell="A16" zoomScale="90" zoomScaleNormal="90" workbookViewId="0">
      <selection sqref="A1:I26"/>
    </sheetView>
  </sheetViews>
  <sheetFormatPr defaultRowHeight="15.75"/>
  <cols>
    <col min="1" max="1" width="69.5703125" style="77" customWidth="1"/>
    <col min="2" max="2" width="40.140625" style="77" customWidth="1"/>
    <col min="3" max="3" width="11.85546875" style="95" customWidth="1"/>
    <col min="4" max="9" width="0" style="77" hidden="1" customWidth="1"/>
    <col min="10" max="16384" width="9.140625" style="77"/>
  </cols>
  <sheetData>
    <row r="1" spans="1:9" ht="126.75" customHeight="1">
      <c r="B1" s="244" t="s">
        <v>529</v>
      </c>
      <c r="C1" s="244"/>
      <c r="D1" s="244"/>
      <c r="E1" s="244"/>
      <c r="F1" s="244"/>
      <c r="G1" s="244"/>
      <c r="H1" s="244"/>
      <c r="I1" s="244"/>
    </row>
    <row r="2" spans="1:9" ht="56.25" customHeight="1">
      <c r="A2" s="245" t="s">
        <v>530</v>
      </c>
      <c r="B2" s="245"/>
      <c r="C2" s="245"/>
    </row>
    <row r="3" spans="1:9" ht="18.75" customHeight="1">
      <c r="B3" s="78"/>
      <c r="C3" s="79" t="s">
        <v>167</v>
      </c>
    </row>
    <row r="4" spans="1:9" s="82" customFormat="1" ht="60" customHeight="1">
      <c r="A4" s="80"/>
      <c r="B4" s="81" t="s">
        <v>274</v>
      </c>
      <c r="C4" s="151" t="s">
        <v>531</v>
      </c>
    </row>
    <row r="5" spans="1:9" s="82" customFormat="1" ht="18.75">
      <c r="A5" s="134" t="s">
        <v>275</v>
      </c>
      <c r="B5" s="149" t="s">
        <v>435</v>
      </c>
      <c r="C5" s="135" t="s">
        <v>554</v>
      </c>
      <c r="D5" s="83">
        <v>395978.2</v>
      </c>
      <c r="E5" s="83">
        <v>395978.2</v>
      </c>
      <c r="F5" s="83">
        <v>395978.2</v>
      </c>
      <c r="G5" s="83">
        <v>395978.2</v>
      </c>
      <c r="H5" s="83">
        <v>395978.2</v>
      </c>
      <c r="I5" s="83">
        <v>395978.2</v>
      </c>
    </row>
    <row r="6" spans="1:9" s="82" customFormat="1" ht="18.75">
      <c r="A6" s="136" t="s">
        <v>276</v>
      </c>
      <c r="B6" s="150" t="s">
        <v>293</v>
      </c>
      <c r="C6" s="135" t="s">
        <v>554</v>
      </c>
      <c r="D6" s="83" t="e">
        <f t="shared" ref="D6:I6" si="0">D12+D17+D22</f>
        <v>#REF!</v>
      </c>
      <c r="E6" s="83" t="e">
        <f t="shared" si="0"/>
        <v>#REF!</v>
      </c>
      <c r="F6" s="83" t="e">
        <f t="shared" si="0"/>
        <v>#REF!</v>
      </c>
      <c r="G6" s="83" t="e">
        <f t="shared" si="0"/>
        <v>#REF!</v>
      </c>
      <c r="H6" s="83" t="e">
        <f t="shared" si="0"/>
        <v>#REF!</v>
      </c>
      <c r="I6" s="83" t="e">
        <f t="shared" si="0"/>
        <v>#REF!</v>
      </c>
    </row>
    <row r="7" spans="1:9" s="82" customFormat="1" ht="16.5" customHeight="1">
      <c r="A7" s="137" t="s">
        <v>277</v>
      </c>
      <c r="B7" s="135"/>
      <c r="C7" s="138"/>
      <c r="D7" s="83"/>
      <c r="E7" s="83"/>
      <c r="F7" s="83"/>
      <c r="G7" s="83"/>
      <c r="H7" s="83"/>
      <c r="I7" s="83"/>
    </row>
    <row r="8" spans="1:9" s="82" customFormat="1" ht="33" customHeight="1">
      <c r="A8" s="139" t="s">
        <v>462</v>
      </c>
      <c r="B8" s="150" t="s">
        <v>294</v>
      </c>
      <c r="C8" s="135" t="s">
        <v>554</v>
      </c>
      <c r="D8" s="83" t="e">
        <f>#REF!</f>
        <v>#REF!</v>
      </c>
      <c r="E8" s="83" t="e">
        <f>#REF!</f>
        <v>#REF!</v>
      </c>
      <c r="F8" s="83" t="e">
        <f>#REF!</f>
        <v>#REF!</v>
      </c>
      <c r="G8" s="83" t="e">
        <f>#REF!</f>
        <v>#REF!</v>
      </c>
      <c r="H8" s="83" t="e">
        <f>#REF!</f>
        <v>#REF!</v>
      </c>
      <c r="I8" s="83" t="e">
        <f>#REF!</f>
        <v>#REF!</v>
      </c>
    </row>
    <row r="9" spans="1:9" s="82" customFormat="1" ht="18" customHeight="1">
      <c r="A9" s="139" t="s">
        <v>277</v>
      </c>
      <c r="B9" s="135"/>
      <c r="C9" s="135"/>
      <c r="D9" s="83"/>
      <c r="E9" s="83"/>
      <c r="F9" s="83"/>
      <c r="G9" s="83"/>
      <c r="H9" s="83"/>
      <c r="I9" s="83"/>
    </row>
    <row r="10" spans="1:9" s="82" customFormat="1" ht="33" customHeight="1">
      <c r="A10" s="148" t="s">
        <v>463</v>
      </c>
      <c r="B10" s="135" t="s">
        <v>464</v>
      </c>
      <c r="C10" s="135" t="s">
        <v>555</v>
      </c>
      <c r="D10" s="83"/>
      <c r="E10" s="83"/>
      <c r="F10" s="83"/>
      <c r="G10" s="83"/>
      <c r="H10" s="83"/>
      <c r="I10" s="83"/>
    </row>
    <row r="11" spans="1:9" s="82" customFormat="1" ht="33" customHeight="1">
      <c r="A11" s="148" t="s">
        <v>465</v>
      </c>
      <c r="B11" s="135" t="s">
        <v>466</v>
      </c>
      <c r="C11" s="135" t="s">
        <v>555</v>
      </c>
      <c r="D11" s="83"/>
      <c r="E11" s="83"/>
      <c r="F11" s="83"/>
      <c r="G11" s="83"/>
      <c r="H11" s="83"/>
      <c r="I11" s="83"/>
    </row>
    <row r="12" spans="1:9" s="84" customFormat="1" ht="33" customHeight="1">
      <c r="A12" s="136" t="s">
        <v>278</v>
      </c>
      <c r="B12" s="150" t="s">
        <v>295</v>
      </c>
      <c r="C12" s="135" t="s">
        <v>554</v>
      </c>
      <c r="D12" s="83" t="e">
        <f t="shared" ref="D12:I12" si="1">D13-D15</f>
        <v>#REF!</v>
      </c>
      <c r="E12" s="83" t="e">
        <f t="shared" si="1"/>
        <v>#REF!</v>
      </c>
      <c r="F12" s="83" t="e">
        <f t="shared" si="1"/>
        <v>#REF!</v>
      </c>
      <c r="G12" s="83" t="e">
        <f t="shared" si="1"/>
        <v>#REF!</v>
      </c>
      <c r="H12" s="83" t="e">
        <f t="shared" si="1"/>
        <v>#REF!</v>
      </c>
      <c r="I12" s="83" t="e">
        <f t="shared" si="1"/>
        <v>#REF!</v>
      </c>
    </row>
    <row r="13" spans="1:9" s="82" customFormat="1" ht="31.5" customHeight="1">
      <c r="A13" s="140" t="s">
        <v>279</v>
      </c>
      <c r="B13" s="135" t="s">
        <v>296</v>
      </c>
      <c r="C13" s="135" t="s">
        <v>554</v>
      </c>
      <c r="D13" s="83" t="e">
        <f t="shared" ref="D13:I13" si="2">D14</f>
        <v>#REF!</v>
      </c>
      <c r="E13" s="83" t="e">
        <f t="shared" si="2"/>
        <v>#REF!</v>
      </c>
      <c r="F13" s="83" t="e">
        <f t="shared" si="2"/>
        <v>#REF!</v>
      </c>
      <c r="G13" s="83" t="e">
        <f t="shared" si="2"/>
        <v>#REF!</v>
      </c>
      <c r="H13" s="83" t="e">
        <f t="shared" si="2"/>
        <v>#REF!</v>
      </c>
      <c r="I13" s="83" t="e">
        <f t="shared" si="2"/>
        <v>#REF!</v>
      </c>
    </row>
    <row r="14" spans="1:9" s="82" customFormat="1" ht="36.75" customHeight="1">
      <c r="A14" s="137" t="s">
        <v>280</v>
      </c>
      <c r="B14" s="135" t="s">
        <v>321</v>
      </c>
      <c r="C14" s="135" t="s">
        <v>554</v>
      </c>
      <c r="D14" s="83" t="e">
        <f>D16+#REF!+D21-D19-D22</f>
        <v>#REF!</v>
      </c>
      <c r="E14" s="83" t="e">
        <f>E16+#REF!+E21-E19-E22</f>
        <v>#REF!</v>
      </c>
      <c r="F14" s="83" t="e">
        <f>F16+#REF!+F21-F19-F22</f>
        <v>#REF!</v>
      </c>
      <c r="G14" s="83" t="e">
        <f>G16+#REF!+G21-G19-G22</f>
        <v>#REF!</v>
      </c>
      <c r="H14" s="83" t="e">
        <f>H16+#REF!+H21-H19-H22</f>
        <v>#REF!</v>
      </c>
      <c r="I14" s="83" t="e">
        <f>I16+#REF!+I21-I19-I22</f>
        <v>#REF!</v>
      </c>
    </row>
    <row r="15" spans="1:9" s="82" customFormat="1" ht="31.5">
      <c r="A15" s="137" t="s">
        <v>281</v>
      </c>
      <c r="B15" s="135" t="s">
        <v>322</v>
      </c>
      <c r="C15" s="135" t="s">
        <v>554</v>
      </c>
      <c r="D15" s="83">
        <f t="shared" ref="D15:I15" si="3">D16</f>
        <v>160000</v>
      </c>
      <c r="E15" s="83">
        <f t="shared" si="3"/>
        <v>160000</v>
      </c>
      <c r="F15" s="83">
        <f t="shared" si="3"/>
        <v>160000</v>
      </c>
      <c r="G15" s="83">
        <f t="shared" si="3"/>
        <v>160000</v>
      </c>
      <c r="H15" s="83">
        <f t="shared" si="3"/>
        <v>160000</v>
      </c>
      <c r="I15" s="83">
        <f t="shared" si="3"/>
        <v>160000</v>
      </c>
    </row>
    <row r="16" spans="1:9" s="82" customFormat="1" ht="31.5">
      <c r="A16" s="137" t="s">
        <v>282</v>
      </c>
      <c r="B16" s="135" t="s">
        <v>297</v>
      </c>
      <c r="C16" s="135" t="s">
        <v>554</v>
      </c>
      <c r="D16" s="83">
        <v>160000</v>
      </c>
      <c r="E16" s="83">
        <v>160000</v>
      </c>
      <c r="F16" s="83">
        <v>160000</v>
      </c>
      <c r="G16" s="83">
        <v>160000</v>
      </c>
      <c r="H16" s="83">
        <v>160000</v>
      </c>
      <c r="I16" s="83">
        <v>160000</v>
      </c>
    </row>
    <row r="17" spans="1:9" s="84" customFormat="1" ht="31.5">
      <c r="A17" s="136" t="s">
        <v>283</v>
      </c>
      <c r="B17" s="150" t="s">
        <v>298</v>
      </c>
      <c r="C17" s="135" t="s">
        <v>554</v>
      </c>
      <c r="D17" s="83">
        <f t="shared" ref="D17:I17" si="4">D18-D20</f>
        <v>-4978.640000000014</v>
      </c>
      <c r="E17" s="83">
        <f t="shared" si="4"/>
        <v>-4978.640000000014</v>
      </c>
      <c r="F17" s="83">
        <f t="shared" si="4"/>
        <v>-4978.640000000014</v>
      </c>
      <c r="G17" s="83">
        <f t="shared" si="4"/>
        <v>-4978.640000000014</v>
      </c>
      <c r="H17" s="83">
        <f t="shared" si="4"/>
        <v>-4978.640000000014</v>
      </c>
      <c r="I17" s="83">
        <f t="shared" si="4"/>
        <v>-4978.640000000014</v>
      </c>
    </row>
    <row r="18" spans="1:9" s="82" customFormat="1" ht="34.5" customHeight="1">
      <c r="A18" s="137" t="s">
        <v>284</v>
      </c>
      <c r="B18" s="135" t="s">
        <v>325</v>
      </c>
      <c r="C18" s="135" t="s">
        <v>554</v>
      </c>
      <c r="D18" s="83">
        <f t="shared" ref="D18:I18" si="5">D19</f>
        <v>250000</v>
      </c>
      <c r="E18" s="83">
        <f t="shared" si="5"/>
        <v>250000</v>
      </c>
      <c r="F18" s="83">
        <f t="shared" si="5"/>
        <v>250000</v>
      </c>
      <c r="G18" s="83">
        <f t="shared" si="5"/>
        <v>250000</v>
      </c>
      <c r="H18" s="83">
        <f t="shared" si="5"/>
        <v>250000</v>
      </c>
      <c r="I18" s="83">
        <f t="shared" si="5"/>
        <v>250000</v>
      </c>
    </row>
    <row r="19" spans="1:9" s="82" customFormat="1" ht="31.5">
      <c r="A19" s="137" t="s">
        <v>285</v>
      </c>
      <c r="B19" s="135" t="s">
        <v>326</v>
      </c>
      <c r="C19" s="135" t="s">
        <v>554</v>
      </c>
      <c r="D19" s="83">
        <v>250000</v>
      </c>
      <c r="E19" s="83">
        <v>250000</v>
      </c>
      <c r="F19" s="83">
        <v>250000</v>
      </c>
      <c r="G19" s="83">
        <v>250000</v>
      </c>
      <c r="H19" s="83">
        <v>250000</v>
      </c>
      <c r="I19" s="83">
        <v>250000</v>
      </c>
    </row>
    <row r="20" spans="1:9" s="82" customFormat="1" ht="47.25">
      <c r="A20" s="137" t="s">
        <v>286</v>
      </c>
      <c r="B20" s="135" t="s">
        <v>323</v>
      </c>
      <c r="C20" s="135" t="s">
        <v>554</v>
      </c>
      <c r="D20" s="83">
        <f t="shared" ref="D20:I20" si="6">D21</f>
        <v>254978.64</v>
      </c>
      <c r="E20" s="83">
        <f t="shared" si="6"/>
        <v>254978.64</v>
      </c>
      <c r="F20" s="83">
        <f t="shared" si="6"/>
        <v>254978.64</v>
      </c>
      <c r="G20" s="83">
        <f t="shared" si="6"/>
        <v>254978.64</v>
      </c>
      <c r="H20" s="83">
        <f t="shared" si="6"/>
        <v>254978.64</v>
      </c>
      <c r="I20" s="83">
        <f t="shared" si="6"/>
        <v>254978.64</v>
      </c>
    </row>
    <row r="21" spans="1:9" s="82" customFormat="1" ht="47.25">
      <c r="A21" s="137" t="s">
        <v>287</v>
      </c>
      <c r="B21" s="135" t="s">
        <v>324</v>
      </c>
      <c r="C21" s="135" t="s">
        <v>554</v>
      </c>
      <c r="D21" s="83">
        <f t="shared" ref="D21:I21" si="7">4978.64+250000</f>
        <v>254978.64</v>
      </c>
      <c r="E21" s="83">
        <f t="shared" si="7"/>
        <v>254978.64</v>
      </c>
      <c r="F21" s="83">
        <f t="shared" si="7"/>
        <v>254978.64</v>
      </c>
      <c r="G21" s="83">
        <f t="shared" si="7"/>
        <v>254978.64</v>
      </c>
      <c r="H21" s="83">
        <f t="shared" si="7"/>
        <v>254978.64</v>
      </c>
      <c r="I21" s="83">
        <f t="shared" si="7"/>
        <v>254978.64</v>
      </c>
    </row>
    <row r="22" spans="1:9" s="84" customFormat="1" ht="31.5">
      <c r="A22" s="136" t="s">
        <v>288</v>
      </c>
      <c r="B22" s="150" t="s">
        <v>299</v>
      </c>
      <c r="C22" s="135" t="s">
        <v>554</v>
      </c>
      <c r="D22" s="83" t="e">
        <f t="shared" ref="D22:I22" si="8">D23+D26</f>
        <v>#REF!</v>
      </c>
      <c r="E22" s="83" t="e">
        <f t="shared" si="8"/>
        <v>#REF!</v>
      </c>
      <c r="F22" s="83" t="e">
        <f t="shared" si="8"/>
        <v>#REF!</v>
      </c>
      <c r="G22" s="83" t="e">
        <f t="shared" si="8"/>
        <v>#REF!</v>
      </c>
      <c r="H22" s="83" t="e">
        <f t="shared" si="8"/>
        <v>#REF!</v>
      </c>
      <c r="I22" s="83" t="e">
        <f t="shared" si="8"/>
        <v>#REF!</v>
      </c>
    </row>
    <row r="23" spans="1:9" s="82" customFormat="1" ht="31.5">
      <c r="A23" s="141" t="s">
        <v>289</v>
      </c>
      <c r="B23" s="150" t="s">
        <v>327</v>
      </c>
      <c r="C23" s="135" t="s">
        <v>554</v>
      </c>
      <c r="D23" s="83">
        <f t="shared" ref="D23:I23" si="9">D25</f>
        <v>87537</v>
      </c>
      <c r="E23" s="83">
        <f t="shared" si="9"/>
        <v>87537</v>
      </c>
      <c r="F23" s="83">
        <f t="shared" si="9"/>
        <v>87537</v>
      </c>
      <c r="G23" s="83">
        <f t="shared" si="9"/>
        <v>87537</v>
      </c>
      <c r="H23" s="83">
        <f t="shared" si="9"/>
        <v>87537</v>
      </c>
      <c r="I23" s="83">
        <f t="shared" si="9"/>
        <v>87537</v>
      </c>
    </row>
    <row r="24" spans="1:9" s="82" customFormat="1" ht="31.5">
      <c r="A24" s="142" t="s">
        <v>290</v>
      </c>
      <c r="B24" s="135" t="s">
        <v>328</v>
      </c>
      <c r="C24" s="135" t="s">
        <v>554</v>
      </c>
      <c r="D24" s="83">
        <f t="shared" ref="D24:I24" si="10">D25</f>
        <v>87537</v>
      </c>
      <c r="E24" s="83">
        <f t="shared" si="10"/>
        <v>87537</v>
      </c>
      <c r="F24" s="83">
        <f t="shared" si="10"/>
        <v>87537</v>
      </c>
      <c r="G24" s="83">
        <f t="shared" si="10"/>
        <v>87537</v>
      </c>
      <c r="H24" s="83">
        <f t="shared" si="10"/>
        <v>87537</v>
      </c>
      <c r="I24" s="83">
        <f t="shared" si="10"/>
        <v>87537</v>
      </c>
    </row>
    <row r="25" spans="1:9" s="82" customFormat="1" ht="31.5">
      <c r="A25" s="137" t="s">
        <v>291</v>
      </c>
      <c r="B25" s="135" t="s">
        <v>329</v>
      </c>
      <c r="C25" s="135" t="s">
        <v>554</v>
      </c>
      <c r="D25" s="83">
        <f t="shared" ref="D25:I25" si="11">66600+20937</f>
        <v>87537</v>
      </c>
      <c r="E25" s="83">
        <f t="shared" si="11"/>
        <v>87537</v>
      </c>
      <c r="F25" s="83">
        <f t="shared" si="11"/>
        <v>87537</v>
      </c>
      <c r="G25" s="83">
        <f t="shared" si="11"/>
        <v>87537</v>
      </c>
      <c r="H25" s="83">
        <f t="shared" si="11"/>
        <v>87537</v>
      </c>
      <c r="I25" s="83">
        <f t="shared" si="11"/>
        <v>87537</v>
      </c>
    </row>
    <row r="26" spans="1:9" s="82" customFormat="1" ht="31.5">
      <c r="A26" s="143" t="s">
        <v>292</v>
      </c>
      <c r="B26" s="150" t="s">
        <v>330</v>
      </c>
      <c r="C26" s="135" t="s">
        <v>554</v>
      </c>
      <c r="D26" s="83" t="e">
        <f>#REF! -#REF!</f>
        <v>#REF!</v>
      </c>
      <c r="E26" s="83" t="e">
        <f>#REF! -#REF!</f>
        <v>#REF!</v>
      </c>
      <c r="F26" s="83" t="e">
        <f>#REF! -#REF!</f>
        <v>#REF!</v>
      </c>
      <c r="G26" s="83" t="e">
        <f>#REF! -#REF!</f>
        <v>#REF!</v>
      </c>
      <c r="H26" s="83" t="e">
        <f>#REF! -#REF!</f>
        <v>#REF!</v>
      </c>
      <c r="I26" s="83" t="e">
        <f>#REF! -#REF!</f>
        <v>#REF!</v>
      </c>
    </row>
    <row r="27" spans="1:9" s="82" customFormat="1" ht="18.75">
      <c r="B27" s="85"/>
      <c r="C27" s="86"/>
    </row>
    <row r="28" spans="1:9" s="82" customFormat="1" ht="18.75">
      <c r="B28" s="85"/>
      <c r="C28" s="86"/>
    </row>
    <row r="29" spans="1:9" s="82" customFormat="1" ht="18.75">
      <c r="B29" s="85"/>
      <c r="C29" s="86"/>
    </row>
    <row r="30" spans="1:9" s="82" customFormat="1" ht="18.75">
      <c r="B30" s="85"/>
      <c r="C30" s="86"/>
    </row>
    <row r="31" spans="1:9" s="82" customFormat="1" ht="18.75">
      <c r="B31" s="87"/>
      <c r="C31" s="88"/>
    </row>
    <row r="32" spans="1:9" s="82" customFormat="1" ht="18.75">
      <c r="B32" s="85"/>
      <c r="C32" s="86"/>
    </row>
    <row r="33" spans="2:3" s="82" customFormat="1" ht="18.75">
      <c r="B33" s="85"/>
      <c r="C33" s="86"/>
    </row>
    <row r="34" spans="2:3" s="82" customFormat="1" ht="18.75">
      <c r="B34" s="89"/>
      <c r="C34" s="90"/>
    </row>
    <row r="35" spans="2:3" s="82" customFormat="1" ht="18.75">
      <c r="B35" s="85"/>
      <c r="C35" s="86"/>
    </row>
    <row r="36" spans="2:3" s="82" customFormat="1" ht="18.75">
      <c r="B36" s="85"/>
      <c r="C36" s="86"/>
    </row>
    <row r="37" spans="2:3" s="82" customFormat="1" ht="18.75">
      <c r="B37" s="89"/>
      <c r="C37" s="90"/>
    </row>
    <row r="38" spans="2:3" s="82" customFormat="1" ht="18.75">
      <c r="B38" s="85"/>
      <c r="C38" s="86"/>
    </row>
    <row r="39" spans="2:3" s="82" customFormat="1" ht="18.75">
      <c r="B39" s="85"/>
      <c r="C39" s="86"/>
    </row>
    <row r="40" spans="2:3" s="82" customFormat="1" ht="18.75">
      <c r="B40" s="85"/>
      <c r="C40" s="86"/>
    </row>
    <row r="41" spans="2:3" s="82" customFormat="1" ht="18.75">
      <c r="B41" s="85"/>
      <c r="C41" s="86"/>
    </row>
    <row r="42" spans="2:3" s="82" customFormat="1" ht="18.75">
      <c r="B42" s="91"/>
      <c r="C42" s="92"/>
    </row>
    <row r="43" spans="2:3" s="82" customFormat="1" ht="18.75">
      <c r="B43" s="91"/>
      <c r="C43" s="92"/>
    </row>
    <row r="44" spans="2:3" s="82" customFormat="1" ht="18.75">
      <c r="B44" s="91"/>
      <c r="C44" s="92"/>
    </row>
    <row r="45" spans="2:3" s="82" customFormat="1" ht="18.75">
      <c r="C45" s="93"/>
    </row>
    <row r="46" spans="2:3" s="82" customFormat="1" ht="18.75">
      <c r="C46" s="93"/>
    </row>
    <row r="47" spans="2:3" s="82" customFormat="1" ht="18.75">
      <c r="C47" s="93"/>
    </row>
    <row r="48" spans="2:3" s="82" customFormat="1" ht="18.75">
      <c r="C48" s="93"/>
    </row>
    <row r="49" spans="3:3" s="82" customFormat="1" ht="18.75">
      <c r="C49" s="93"/>
    </row>
    <row r="50" spans="3:3" s="82" customFormat="1" ht="18.75">
      <c r="C50" s="93"/>
    </row>
    <row r="51" spans="3:3" s="82" customFormat="1" ht="18.75">
      <c r="C51" s="93"/>
    </row>
    <row r="52" spans="3:3" s="82" customFormat="1" ht="18.75">
      <c r="C52" s="93"/>
    </row>
    <row r="53" spans="3:3" s="82" customFormat="1" ht="18.75">
      <c r="C53" s="93"/>
    </row>
    <row r="54" spans="3:3" s="82" customFormat="1" ht="18.75">
      <c r="C54" s="93"/>
    </row>
    <row r="55" spans="3:3" s="82" customFormat="1" ht="18.75">
      <c r="C55" s="93"/>
    </row>
    <row r="56" spans="3:3" s="82" customFormat="1" ht="18.75">
      <c r="C56" s="93"/>
    </row>
    <row r="57" spans="3:3" s="82" customFormat="1" ht="18.75">
      <c r="C57" s="93"/>
    </row>
    <row r="58" spans="3:3" s="82" customFormat="1" ht="18.75">
      <c r="C58" s="93"/>
    </row>
    <row r="59" spans="3:3" s="82" customFormat="1" ht="18.75">
      <c r="C59" s="93"/>
    </row>
    <row r="60" spans="3:3" s="82" customFormat="1" ht="18.75">
      <c r="C60" s="93"/>
    </row>
    <row r="61" spans="3:3" s="82" customFormat="1" ht="18.75">
      <c r="C61" s="93"/>
    </row>
    <row r="62" spans="3:3" s="82" customFormat="1" ht="18.75">
      <c r="C62" s="93"/>
    </row>
    <row r="63" spans="3:3" s="82" customFormat="1" ht="18.75">
      <c r="C63" s="93"/>
    </row>
    <row r="64" spans="3:3" s="82" customFormat="1" ht="18.75">
      <c r="C64" s="93"/>
    </row>
    <row r="65" spans="3:3" s="82" customFormat="1" ht="18.75">
      <c r="C65" s="93"/>
    </row>
    <row r="66" spans="3:3" s="82" customFormat="1" ht="18.75">
      <c r="C66" s="93"/>
    </row>
    <row r="67" spans="3:3" s="82" customFormat="1" ht="18.75">
      <c r="C67" s="93"/>
    </row>
    <row r="68" spans="3:3" s="82" customFormat="1" ht="18.75">
      <c r="C68" s="93"/>
    </row>
    <row r="69" spans="3:3" s="82" customFormat="1" ht="18.75">
      <c r="C69" s="93"/>
    </row>
    <row r="70" spans="3:3" s="82" customFormat="1" ht="18.75">
      <c r="C70" s="93"/>
    </row>
    <row r="71" spans="3:3" s="82" customFormat="1" ht="18.75">
      <c r="C71" s="93"/>
    </row>
    <row r="72" spans="3:3" s="82" customFormat="1" ht="18.75">
      <c r="C72" s="93"/>
    </row>
    <row r="73" spans="3:3" s="82" customFormat="1" ht="18.75">
      <c r="C73" s="93"/>
    </row>
    <row r="74" spans="3:3" s="82" customFormat="1" ht="18.75">
      <c r="C74" s="93"/>
    </row>
    <row r="75" spans="3:3" s="82" customFormat="1" ht="18.75">
      <c r="C75" s="93"/>
    </row>
    <row r="76" spans="3:3" s="82" customFormat="1" ht="18.75">
      <c r="C76" s="93"/>
    </row>
    <row r="77" spans="3:3" s="82" customFormat="1" ht="18.75">
      <c r="C77" s="93"/>
    </row>
    <row r="78" spans="3:3" s="82" customFormat="1" ht="18.75">
      <c r="C78" s="93"/>
    </row>
    <row r="79" spans="3:3" s="82" customFormat="1" ht="18.75">
      <c r="C79" s="93"/>
    </row>
    <row r="80" spans="3:3" s="82" customFormat="1" ht="18.75">
      <c r="C80" s="93"/>
    </row>
    <row r="81" spans="3:3" s="82" customFormat="1" ht="18.75">
      <c r="C81" s="93"/>
    </row>
    <row r="82" spans="3:3" s="82" customFormat="1" ht="18.75">
      <c r="C82" s="93"/>
    </row>
    <row r="83" spans="3:3" s="82" customFormat="1" ht="18.75">
      <c r="C83" s="93"/>
    </row>
    <row r="84" spans="3:3" s="82" customFormat="1" ht="18.75">
      <c r="C84" s="93"/>
    </row>
    <row r="85" spans="3:3" s="82" customFormat="1" ht="18.75">
      <c r="C85" s="93"/>
    </row>
    <row r="86" spans="3:3" s="82" customFormat="1" ht="18.75">
      <c r="C86" s="93"/>
    </row>
    <row r="87" spans="3:3" s="82" customFormat="1" ht="18.75">
      <c r="C87" s="93"/>
    </row>
    <row r="88" spans="3:3" s="82" customFormat="1" ht="18.75">
      <c r="C88" s="93"/>
    </row>
    <row r="89" spans="3:3" s="82" customFormat="1" ht="18.75">
      <c r="C89" s="93"/>
    </row>
    <row r="90" spans="3:3" s="82" customFormat="1" ht="18.75">
      <c r="C90" s="93"/>
    </row>
    <row r="91" spans="3:3" s="82" customFormat="1" ht="18.75">
      <c r="C91" s="93"/>
    </row>
    <row r="92" spans="3:3" s="82" customFormat="1" ht="18.75">
      <c r="C92" s="93"/>
    </row>
    <row r="93" spans="3:3" s="82" customFormat="1" ht="18.75">
      <c r="C93" s="93"/>
    </row>
    <row r="94" spans="3:3" s="82" customFormat="1" ht="18.75">
      <c r="C94" s="93"/>
    </row>
    <row r="95" spans="3:3" s="82" customFormat="1" ht="18.75">
      <c r="C95" s="93"/>
    </row>
    <row r="96" spans="3:3" s="82" customFormat="1" ht="18.75">
      <c r="C96" s="93"/>
    </row>
    <row r="97" spans="3:3" s="82" customFormat="1" ht="18.75">
      <c r="C97" s="93"/>
    </row>
    <row r="98" spans="3:3" s="82" customFormat="1" ht="18.75">
      <c r="C98" s="93"/>
    </row>
    <row r="99" spans="3:3" s="82" customFormat="1" ht="18.75">
      <c r="C99" s="93"/>
    </row>
    <row r="100" spans="3:3" s="82" customFormat="1" ht="18.75">
      <c r="C100" s="93"/>
    </row>
    <row r="101" spans="3:3" s="82" customFormat="1" ht="18.75">
      <c r="C101" s="93"/>
    </row>
    <row r="102" spans="3:3" s="82" customFormat="1" ht="18.75">
      <c r="C102" s="93"/>
    </row>
    <row r="103" spans="3:3" s="82" customFormat="1" ht="18.75">
      <c r="C103" s="93"/>
    </row>
    <row r="104" spans="3:3" s="82" customFormat="1" ht="18.75">
      <c r="C104" s="93"/>
    </row>
    <row r="105" spans="3:3" s="82" customFormat="1" ht="18.75">
      <c r="C105" s="93"/>
    </row>
    <row r="106" spans="3:3" s="82" customFormat="1" ht="18.75">
      <c r="C106" s="93"/>
    </row>
    <row r="107" spans="3:3" s="82" customFormat="1" ht="18.75">
      <c r="C107" s="93"/>
    </row>
    <row r="108" spans="3:3" s="82" customFormat="1" ht="18.75">
      <c r="C108" s="93"/>
    </row>
    <row r="109" spans="3:3" s="82" customFormat="1" ht="18.75">
      <c r="C109" s="93"/>
    </row>
    <row r="110" spans="3:3" s="82" customFormat="1" ht="18.75">
      <c r="C110" s="93"/>
    </row>
    <row r="111" spans="3:3" s="82" customFormat="1" ht="18.75">
      <c r="C111" s="93"/>
    </row>
    <row r="112" spans="3:3" s="82" customFormat="1" ht="18.75">
      <c r="C112" s="93"/>
    </row>
    <row r="113" spans="3:3" s="82" customFormat="1" ht="18.75">
      <c r="C113" s="93"/>
    </row>
    <row r="114" spans="3:3" s="82" customFormat="1" ht="18.75">
      <c r="C114" s="93"/>
    </row>
    <row r="115" spans="3:3" s="82" customFormat="1" ht="18.75">
      <c r="C115" s="93"/>
    </row>
    <row r="116" spans="3:3" s="82" customFormat="1" ht="18.75">
      <c r="C116" s="93"/>
    </row>
    <row r="117" spans="3:3" s="82" customFormat="1" ht="18.75">
      <c r="C117" s="93"/>
    </row>
    <row r="118" spans="3:3" s="82" customFormat="1" ht="18.75">
      <c r="C118" s="93"/>
    </row>
    <row r="119" spans="3:3" s="82" customFormat="1" ht="18.75">
      <c r="C119" s="93"/>
    </row>
    <row r="120" spans="3:3" s="82" customFormat="1" ht="18.75">
      <c r="C120" s="93"/>
    </row>
    <row r="121" spans="3:3" s="82" customFormat="1" ht="18.75">
      <c r="C121" s="93"/>
    </row>
    <row r="122" spans="3:3" s="82" customFormat="1" ht="18.75">
      <c r="C122" s="93"/>
    </row>
    <row r="123" spans="3:3" s="82" customFormat="1" ht="18.75">
      <c r="C123" s="93"/>
    </row>
    <row r="124" spans="3:3" s="82" customFormat="1" ht="18.75">
      <c r="C124" s="93"/>
    </row>
    <row r="125" spans="3:3" s="82" customFormat="1" ht="18.75">
      <c r="C125" s="93"/>
    </row>
    <row r="126" spans="3:3" s="82" customFormat="1" ht="18.75">
      <c r="C126" s="93"/>
    </row>
    <row r="127" spans="3:3" s="82" customFormat="1" ht="18.75">
      <c r="C127" s="93"/>
    </row>
    <row r="128" spans="3:3" s="82" customFormat="1" ht="18.75">
      <c r="C128" s="93"/>
    </row>
    <row r="129" spans="3:3" s="82" customFormat="1" ht="18.75">
      <c r="C129" s="93"/>
    </row>
    <row r="130" spans="3:3" s="82" customFormat="1" ht="18.75">
      <c r="C130" s="93"/>
    </row>
    <row r="131" spans="3:3" s="82" customFormat="1" ht="18.75">
      <c r="C131" s="93"/>
    </row>
    <row r="132" spans="3:3" s="82" customFormat="1" ht="18.75">
      <c r="C132" s="93"/>
    </row>
    <row r="133" spans="3:3" s="82" customFormat="1" ht="18.75">
      <c r="C133" s="93"/>
    </row>
    <row r="134" spans="3:3" s="82" customFormat="1" ht="18.75">
      <c r="C134" s="93"/>
    </row>
    <row r="135" spans="3:3" s="82" customFormat="1" ht="18.75">
      <c r="C135" s="93"/>
    </row>
    <row r="136" spans="3:3" s="82" customFormat="1" ht="18.75">
      <c r="C136" s="93"/>
    </row>
    <row r="137" spans="3:3" s="82" customFormat="1" ht="18.75">
      <c r="C137" s="93"/>
    </row>
    <row r="138" spans="3:3" s="82" customFormat="1" ht="18.75">
      <c r="C138" s="93"/>
    </row>
    <row r="139" spans="3:3" s="82" customFormat="1" ht="18.75">
      <c r="C139" s="93"/>
    </row>
    <row r="140" spans="3:3" s="82" customFormat="1" ht="18.75">
      <c r="C140" s="93"/>
    </row>
    <row r="141" spans="3:3" s="82" customFormat="1" ht="18.75">
      <c r="C141" s="93"/>
    </row>
    <row r="142" spans="3:3" s="82" customFormat="1" ht="18.75">
      <c r="C142" s="93"/>
    </row>
    <row r="143" spans="3:3" s="82" customFormat="1" ht="18.75">
      <c r="C143" s="93"/>
    </row>
    <row r="144" spans="3:3" s="82" customFormat="1" ht="18.75">
      <c r="C144" s="93"/>
    </row>
    <row r="145" spans="3:3" s="82" customFormat="1" ht="18.75">
      <c r="C145" s="93"/>
    </row>
    <row r="146" spans="3:3" s="82" customFormat="1" ht="18.75">
      <c r="C146" s="93"/>
    </row>
    <row r="147" spans="3:3" s="82" customFormat="1" ht="18.75">
      <c r="C147" s="93"/>
    </row>
    <row r="148" spans="3:3" s="82" customFormat="1" ht="18.75">
      <c r="C148" s="93"/>
    </row>
    <row r="149" spans="3:3">
      <c r="C149" s="94"/>
    </row>
    <row r="150" spans="3:3">
      <c r="C150" s="94"/>
    </row>
    <row r="151" spans="3:3">
      <c r="C151" s="94"/>
    </row>
    <row r="152" spans="3:3">
      <c r="C152" s="94"/>
    </row>
    <row r="153" spans="3:3">
      <c r="C153" s="94"/>
    </row>
    <row r="154" spans="3:3">
      <c r="C154" s="94"/>
    </row>
  </sheetData>
  <mergeCells count="2">
    <mergeCell ref="B1:I1"/>
    <mergeCell ref="A2:C2"/>
  </mergeCells>
  <phoneticPr fontId="3" type="noConversion"/>
  <pageMargins left="0.74803149606299213" right="0.43307086614173229" top="0.19685039370078741" bottom="0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L144"/>
  <sheetViews>
    <sheetView view="pageBreakPreview" topLeftCell="A71" zoomScale="90" zoomScaleSheetLayoutView="90" workbookViewId="0">
      <selection activeCell="B50" sqref="B50"/>
    </sheetView>
  </sheetViews>
  <sheetFormatPr defaultColWidth="3.5703125" defaultRowHeight="15.75"/>
  <cols>
    <col min="1" max="1" width="5.28515625" style="155" customWidth="1"/>
    <col min="2" max="2" width="64.28515625" style="156" customWidth="1"/>
    <col min="3" max="3" width="10.7109375" style="116" customWidth="1"/>
    <col min="4" max="4" width="11.140625" style="116" customWidth="1"/>
    <col min="5" max="5" width="18.7109375" style="116" customWidth="1"/>
    <col min="6" max="6" width="12.42578125" style="116" customWidth="1"/>
    <col min="7" max="7" width="18.140625" style="116" customWidth="1"/>
    <col min="8" max="8" width="18.5703125" style="116" customWidth="1"/>
    <col min="9" max="9" width="0.28515625" style="157" hidden="1" customWidth="1"/>
    <col min="10" max="11" width="9.140625" style="157" hidden="1" customWidth="1"/>
    <col min="12" max="253" width="9.140625" style="157" customWidth="1"/>
    <col min="254" max="16384" width="3.5703125" style="157"/>
  </cols>
  <sheetData>
    <row r="1" spans="1:8" ht="125.25" customHeight="1">
      <c r="F1" s="275" t="s">
        <v>562</v>
      </c>
      <c r="G1" s="275"/>
      <c r="H1" s="275"/>
    </row>
    <row r="2" spans="1:8" ht="16.5" customHeight="1">
      <c r="F2" s="147"/>
      <c r="G2" s="147"/>
      <c r="H2" s="147"/>
    </row>
    <row r="3" spans="1:8" s="11" customFormat="1" ht="54.75" customHeight="1">
      <c r="A3" s="262" t="s">
        <v>539</v>
      </c>
      <c r="B3" s="262"/>
      <c r="C3" s="262"/>
      <c r="D3" s="262"/>
      <c r="E3" s="262"/>
      <c r="F3" s="262"/>
      <c r="G3" s="262"/>
      <c r="H3" s="277"/>
    </row>
    <row r="4" spans="1:8" s="160" customFormat="1">
      <c r="A4" s="158"/>
      <c r="B4" s="158"/>
      <c r="C4" s="158"/>
      <c r="D4" s="158"/>
      <c r="E4" s="159"/>
      <c r="F4" s="281" t="s">
        <v>72</v>
      </c>
      <c r="G4" s="281"/>
      <c r="H4" s="281"/>
    </row>
    <row r="5" spans="1:8" s="161" customFormat="1" ht="46.5" customHeight="1">
      <c r="A5" s="119" t="s">
        <v>73</v>
      </c>
      <c r="B5" s="119" t="s">
        <v>74</v>
      </c>
      <c r="C5" s="120" t="s">
        <v>185</v>
      </c>
      <c r="D5" s="120" t="s">
        <v>186</v>
      </c>
      <c r="E5" s="120" t="s">
        <v>187</v>
      </c>
      <c r="F5" s="120" t="s">
        <v>188</v>
      </c>
      <c r="G5" s="119" t="s">
        <v>453</v>
      </c>
      <c r="H5" s="119" t="s">
        <v>540</v>
      </c>
    </row>
    <row r="6" spans="1:8" s="41" customFormat="1">
      <c r="A6" s="119">
        <v>1</v>
      </c>
      <c r="B6" s="119">
        <v>2</v>
      </c>
      <c r="C6" s="75" t="s">
        <v>190</v>
      </c>
      <c r="D6" s="75" t="s">
        <v>76</v>
      </c>
      <c r="E6" s="75" t="s">
        <v>77</v>
      </c>
      <c r="F6" s="75" t="s">
        <v>78</v>
      </c>
      <c r="G6" s="119">
        <v>6</v>
      </c>
      <c r="H6" s="119">
        <v>7</v>
      </c>
    </row>
    <row r="7" spans="1:8" s="41" customFormat="1">
      <c r="A7" s="168">
        <v>1</v>
      </c>
      <c r="B7" s="122" t="s">
        <v>227</v>
      </c>
      <c r="C7" s="75" t="s">
        <v>228</v>
      </c>
      <c r="D7" s="75"/>
      <c r="E7" s="75"/>
      <c r="F7" s="122"/>
      <c r="G7" s="211">
        <f>G8+G13+G26</f>
        <v>1903.1599999999999</v>
      </c>
      <c r="H7" s="211">
        <f>H8+H13+H26</f>
        <v>1903.1599999999999</v>
      </c>
    </row>
    <row r="8" spans="1:8" s="41" customFormat="1" ht="28.5" customHeight="1">
      <c r="A8" s="107" t="s">
        <v>168</v>
      </c>
      <c r="B8" s="201" t="s">
        <v>229</v>
      </c>
      <c r="C8" s="107" t="s">
        <v>228</v>
      </c>
      <c r="D8" s="107"/>
      <c r="E8" s="107"/>
      <c r="F8" s="107"/>
      <c r="G8" s="212">
        <f>G9</f>
        <v>497.06</v>
      </c>
      <c r="H8" s="212">
        <f>H9</f>
        <v>497.06</v>
      </c>
    </row>
    <row r="9" spans="1:8" s="41" customFormat="1" ht="38.25" customHeight="1">
      <c r="A9" s="121"/>
      <c r="B9" s="132" t="s">
        <v>494</v>
      </c>
      <c r="C9" s="75" t="s">
        <v>228</v>
      </c>
      <c r="D9" s="75" t="s">
        <v>230</v>
      </c>
      <c r="E9" s="75" t="s">
        <v>417</v>
      </c>
      <c r="F9" s="75"/>
      <c r="G9" s="211">
        <f>G10</f>
        <v>497.06</v>
      </c>
      <c r="H9" s="211">
        <f>H10</f>
        <v>497.06</v>
      </c>
    </row>
    <row r="10" spans="1:8" s="41" customFormat="1" ht="21" customHeight="1">
      <c r="A10" s="121"/>
      <c r="B10" s="122" t="s">
        <v>397</v>
      </c>
      <c r="C10" s="75" t="s">
        <v>228</v>
      </c>
      <c r="D10" s="75" t="s">
        <v>230</v>
      </c>
      <c r="E10" s="75" t="s">
        <v>371</v>
      </c>
      <c r="F10" s="75"/>
      <c r="G10" s="211">
        <f>G11+G12</f>
        <v>497.06</v>
      </c>
      <c r="H10" s="211">
        <f>H11+H12</f>
        <v>497.06</v>
      </c>
    </row>
    <row r="11" spans="1:8" s="41" customFormat="1" ht="24" customHeight="1">
      <c r="A11" s="121"/>
      <c r="B11" s="122" t="s">
        <v>315</v>
      </c>
      <c r="C11" s="75" t="s">
        <v>228</v>
      </c>
      <c r="D11" s="75" t="s">
        <v>230</v>
      </c>
      <c r="E11" s="75" t="s">
        <v>371</v>
      </c>
      <c r="F11" s="75" t="s">
        <v>234</v>
      </c>
      <c r="G11" s="211">
        <v>381.76</v>
      </c>
      <c r="H11" s="211">
        <v>381.76</v>
      </c>
    </row>
    <row r="12" spans="1:8" s="41" customFormat="1" ht="50.25" customHeight="1">
      <c r="A12" s="121"/>
      <c r="B12" s="122" t="s">
        <v>316</v>
      </c>
      <c r="C12" s="75" t="s">
        <v>228</v>
      </c>
      <c r="D12" s="75" t="s">
        <v>230</v>
      </c>
      <c r="E12" s="75" t="s">
        <v>371</v>
      </c>
      <c r="F12" s="75" t="s">
        <v>317</v>
      </c>
      <c r="G12" s="211">
        <v>115.3</v>
      </c>
      <c r="H12" s="211">
        <v>115.3</v>
      </c>
    </row>
    <row r="13" spans="1:8" s="162" customFormat="1" ht="53.25" customHeight="1">
      <c r="A13" s="107" t="s">
        <v>271</v>
      </c>
      <c r="B13" s="201" t="s">
        <v>235</v>
      </c>
      <c r="C13" s="107" t="s">
        <v>228</v>
      </c>
      <c r="D13" s="107"/>
      <c r="E13" s="107"/>
      <c r="F13" s="107"/>
      <c r="G13" s="212">
        <f>G14</f>
        <v>1402.3999999999999</v>
      </c>
      <c r="H13" s="212">
        <f>H14</f>
        <v>1402.3999999999999</v>
      </c>
    </row>
    <row r="14" spans="1:8" s="162" customFormat="1" ht="54.75" customHeight="1">
      <c r="A14" s="121"/>
      <c r="B14" s="132" t="s">
        <v>460</v>
      </c>
      <c r="C14" s="75" t="s">
        <v>228</v>
      </c>
      <c r="D14" s="75" t="s">
        <v>236</v>
      </c>
      <c r="E14" s="75" t="s">
        <v>497</v>
      </c>
      <c r="F14" s="75"/>
      <c r="G14" s="211">
        <f>G15</f>
        <v>1402.3999999999999</v>
      </c>
      <c r="H14" s="211">
        <f>H15</f>
        <v>1402.3999999999999</v>
      </c>
    </row>
    <row r="15" spans="1:8" s="162" customFormat="1" ht="31.5">
      <c r="A15" s="121"/>
      <c r="B15" s="122" t="s">
        <v>366</v>
      </c>
      <c r="C15" s="75" t="s">
        <v>228</v>
      </c>
      <c r="D15" s="75" t="s">
        <v>236</v>
      </c>
      <c r="E15" s="75" t="s">
        <v>551</v>
      </c>
      <c r="F15" s="75"/>
      <c r="G15" s="211">
        <f>G16+G17</f>
        <v>1402.3999999999999</v>
      </c>
      <c r="H15" s="211">
        <f>H16+H17</f>
        <v>1402.3999999999999</v>
      </c>
    </row>
    <row r="16" spans="1:8" s="162" customFormat="1" ht="24" customHeight="1">
      <c r="A16" s="121"/>
      <c r="B16" s="122" t="s">
        <v>315</v>
      </c>
      <c r="C16" s="75" t="s">
        <v>228</v>
      </c>
      <c r="D16" s="75" t="s">
        <v>236</v>
      </c>
      <c r="E16" s="75" t="s">
        <v>552</v>
      </c>
      <c r="F16" s="75" t="s">
        <v>234</v>
      </c>
      <c r="G16" s="211">
        <v>1077.1099999999999</v>
      </c>
      <c r="H16" s="211">
        <v>1077.1099999999999</v>
      </c>
    </row>
    <row r="17" spans="1:8" s="162" customFormat="1" ht="51.75" customHeight="1">
      <c r="A17" s="121"/>
      <c r="B17" s="122" t="s">
        <v>316</v>
      </c>
      <c r="C17" s="75" t="s">
        <v>228</v>
      </c>
      <c r="D17" s="75" t="s">
        <v>236</v>
      </c>
      <c r="E17" s="75" t="s">
        <v>552</v>
      </c>
      <c r="F17" s="75" t="s">
        <v>317</v>
      </c>
      <c r="G17" s="211">
        <v>325.29000000000002</v>
      </c>
      <c r="H17" s="211">
        <v>325.29000000000002</v>
      </c>
    </row>
    <row r="18" spans="1:8" s="162" customFormat="1" ht="33" customHeight="1">
      <c r="A18" s="121"/>
      <c r="B18" s="122" t="s">
        <v>239</v>
      </c>
      <c r="C18" s="75" t="s">
        <v>228</v>
      </c>
      <c r="D18" s="75" t="s">
        <v>236</v>
      </c>
      <c r="E18" s="75" t="s">
        <v>553</v>
      </c>
      <c r="F18" s="75" t="s">
        <v>240</v>
      </c>
      <c r="G18" s="211">
        <v>0</v>
      </c>
      <c r="H18" s="211">
        <v>0</v>
      </c>
    </row>
    <row r="19" spans="1:8" s="162" customFormat="1" ht="19.5" customHeight="1">
      <c r="A19" s="121"/>
      <c r="B19" s="122" t="s">
        <v>457</v>
      </c>
      <c r="C19" s="75" t="s">
        <v>228</v>
      </c>
      <c r="D19" s="75" t="s">
        <v>236</v>
      </c>
      <c r="E19" s="75" t="s">
        <v>553</v>
      </c>
      <c r="F19" s="75" t="s">
        <v>242</v>
      </c>
      <c r="G19" s="211">
        <v>0</v>
      </c>
      <c r="H19" s="211">
        <v>0</v>
      </c>
    </row>
    <row r="20" spans="1:8" s="162" customFormat="1" ht="15.75" hidden="1" customHeight="1">
      <c r="A20" s="121"/>
      <c r="B20" s="122" t="s">
        <v>367</v>
      </c>
      <c r="C20" s="75" t="s">
        <v>228</v>
      </c>
      <c r="D20" s="75" t="s">
        <v>236</v>
      </c>
      <c r="E20" s="75" t="s">
        <v>496</v>
      </c>
      <c r="F20" s="75" t="s">
        <v>238</v>
      </c>
      <c r="G20" s="211">
        <f>G21+G22</f>
        <v>267.37</v>
      </c>
      <c r="H20" s="211">
        <f t="shared" ref="H20:H21" si="0">H21</f>
        <v>50</v>
      </c>
    </row>
    <row r="21" spans="1:8" s="162" customFormat="1" ht="15.75" hidden="1" customHeight="1">
      <c r="A21" s="121"/>
      <c r="B21" s="122" t="s">
        <v>237</v>
      </c>
      <c r="C21" s="75" t="s">
        <v>228</v>
      </c>
      <c r="D21" s="75" t="s">
        <v>236</v>
      </c>
      <c r="E21" s="75" t="s">
        <v>496</v>
      </c>
      <c r="F21" s="75" t="s">
        <v>240</v>
      </c>
      <c r="G21" s="211">
        <v>63.02</v>
      </c>
      <c r="H21" s="211">
        <f t="shared" si="0"/>
        <v>50</v>
      </c>
    </row>
    <row r="22" spans="1:8" s="162" customFormat="1" ht="30" hidden="1" customHeight="1">
      <c r="A22" s="121"/>
      <c r="B22" s="122" t="s">
        <v>239</v>
      </c>
      <c r="C22" s="75" t="s">
        <v>228</v>
      </c>
      <c r="D22" s="75" t="s">
        <v>236</v>
      </c>
      <c r="E22" s="75" t="s">
        <v>496</v>
      </c>
      <c r="F22" s="75" t="s">
        <v>242</v>
      </c>
      <c r="G22" s="211">
        <v>204.35</v>
      </c>
      <c r="H22" s="211">
        <v>50</v>
      </c>
    </row>
    <row r="23" spans="1:8" ht="21" customHeight="1">
      <c r="A23" s="121"/>
      <c r="B23" s="122" t="s">
        <v>244</v>
      </c>
      <c r="C23" s="75" t="s">
        <v>228</v>
      </c>
      <c r="D23" s="75" t="s">
        <v>236</v>
      </c>
      <c r="E23" s="75" t="s">
        <v>553</v>
      </c>
      <c r="F23" s="75" t="s">
        <v>245</v>
      </c>
      <c r="G23" s="211">
        <v>0</v>
      </c>
      <c r="H23" s="211">
        <v>0</v>
      </c>
    </row>
    <row r="24" spans="1:8" ht="17.25" customHeight="1">
      <c r="A24" s="121"/>
      <c r="B24" s="122" t="s">
        <v>243</v>
      </c>
      <c r="C24" s="75" t="s">
        <v>228</v>
      </c>
      <c r="D24" s="75" t="s">
        <v>236</v>
      </c>
      <c r="E24" s="75" t="s">
        <v>553</v>
      </c>
      <c r="F24" s="75" t="s">
        <v>247</v>
      </c>
      <c r="G24" s="211">
        <v>0</v>
      </c>
      <c r="H24" s="211">
        <v>0</v>
      </c>
    </row>
    <row r="25" spans="1:8" ht="17.25" customHeight="1">
      <c r="A25" s="121"/>
      <c r="B25" s="122" t="s">
        <v>243</v>
      </c>
      <c r="C25" s="75" t="s">
        <v>228</v>
      </c>
      <c r="D25" s="75" t="s">
        <v>236</v>
      </c>
      <c r="E25" s="75" t="s">
        <v>553</v>
      </c>
      <c r="F25" s="75" t="s">
        <v>373</v>
      </c>
      <c r="G25" s="211">
        <v>0</v>
      </c>
      <c r="H25" s="211">
        <v>0</v>
      </c>
    </row>
    <row r="26" spans="1:8" s="175" customFormat="1" ht="22.5" customHeight="1">
      <c r="A26" s="107" t="s">
        <v>335</v>
      </c>
      <c r="B26" s="201" t="s">
        <v>64</v>
      </c>
      <c r="C26" s="107" t="s">
        <v>228</v>
      </c>
      <c r="D26" s="107"/>
      <c r="E26" s="107"/>
      <c r="F26" s="107"/>
      <c r="G26" s="212">
        <v>3.7</v>
      </c>
      <c r="H26" s="212">
        <f>H27</f>
        <v>3.7</v>
      </c>
    </row>
    <row r="27" spans="1:8" ht="20.25" customHeight="1">
      <c r="A27" s="124"/>
      <c r="B27" s="122" t="s">
        <v>251</v>
      </c>
      <c r="C27" s="75" t="s">
        <v>228</v>
      </c>
      <c r="D27" s="75" t="s">
        <v>250</v>
      </c>
      <c r="E27" s="75" t="s">
        <v>418</v>
      </c>
      <c r="F27" s="75"/>
      <c r="G27" s="211">
        <v>3.7</v>
      </c>
      <c r="H27" s="211">
        <f>H28</f>
        <v>3.7</v>
      </c>
    </row>
    <row r="28" spans="1:8" ht="21" customHeight="1">
      <c r="A28" s="121"/>
      <c r="B28" s="122" t="s">
        <v>319</v>
      </c>
      <c r="C28" s="75" t="s">
        <v>228</v>
      </c>
      <c r="D28" s="75" t="s">
        <v>250</v>
      </c>
      <c r="E28" s="75" t="s">
        <v>339</v>
      </c>
      <c r="F28" s="75" t="s">
        <v>252</v>
      </c>
      <c r="G28" s="211">
        <v>3.7</v>
      </c>
      <c r="H28" s="211">
        <v>3.7</v>
      </c>
    </row>
    <row r="29" spans="1:8" s="175" customFormat="1">
      <c r="A29" s="168">
        <v>2</v>
      </c>
      <c r="B29" s="201" t="s">
        <v>253</v>
      </c>
      <c r="C29" s="107" t="s">
        <v>230</v>
      </c>
      <c r="D29" s="107"/>
      <c r="E29" s="107"/>
      <c r="F29" s="107"/>
      <c r="G29" s="212">
        <f>G30</f>
        <v>133.6</v>
      </c>
      <c r="H29" s="212">
        <f>H30</f>
        <v>135.1</v>
      </c>
    </row>
    <row r="30" spans="1:8" ht="24" customHeight="1">
      <c r="A30" s="124" t="s">
        <v>270</v>
      </c>
      <c r="B30" s="122" t="s">
        <v>88</v>
      </c>
      <c r="C30" s="75" t="s">
        <v>230</v>
      </c>
      <c r="D30" s="75" t="s">
        <v>254</v>
      </c>
      <c r="E30" s="75"/>
      <c r="F30" s="75"/>
      <c r="G30" s="211">
        <v>133.6</v>
      </c>
      <c r="H30" s="211">
        <v>135.1</v>
      </c>
    </row>
    <row r="31" spans="1:8" ht="50.25" customHeight="1">
      <c r="A31" s="121"/>
      <c r="B31" s="129" t="s">
        <v>409</v>
      </c>
      <c r="C31" s="75" t="s">
        <v>230</v>
      </c>
      <c r="D31" s="75" t="s">
        <v>254</v>
      </c>
      <c r="E31" s="75" t="s">
        <v>424</v>
      </c>
      <c r="F31" s="75"/>
      <c r="G31" s="211">
        <f>G32+G33</f>
        <v>130.93</v>
      </c>
      <c r="H31" s="211">
        <f>H32+H33</f>
        <v>132.4</v>
      </c>
    </row>
    <row r="32" spans="1:8" ht="40.5" customHeight="1">
      <c r="A32" s="121"/>
      <c r="B32" s="122" t="s">
        <v>365</v>
      </c>
      <c r="C32" s="75" t="s">
        <v>230</v>
      </c>
      <c r="D32" s="75" t="s">
        <v>254</v>
      </c>
      <c r="E32" s="75" t="s">
        <v>381</v>
      </c>
      <c r="F32" s="75" t="s">
        <v>234</v>
      </c>
      <c r="G32" s="211">
        <v>100.56</v>
      </c>
      <c r="H32" s="211">
        <v>101.7</v>
      </c>
    </row>
    <row r="33" spans="1:12" ht="49.5" customHeight="1">
      <c r="A33" s="121"/>
      <c r="B33" s="122" t="s">
        <v>316</v>
      </c>
      <c r="C33" s="75" t="s">
        <v>230</v>
      </c>
      <c r="D33" s="75" t="s">
        <v>254</v>
      </c>
      <c r="E33" s="75" t="s">
        <v>381</v>
      </c>
      <c r="F33" s="75" t="s">
        <v>317</v>
      </c>
      <c r="G33" s="211">
        <v>30.37</v>
      </c>
      <c r="H33" s="211">
        <v>30.7</v>
      </c>
    </row>
    <row r="34" spans="1:12" ht="18" customHeight="1">
      <c r="A34" s="121"/>
      <c r="B34" s="122" t="s">
        <v>458</v>
      </c>
      <c r="C34" s="75" t="s">
        <v>230</v>
      </c>
      <c r="D34" s="75" t="s">
        <v>254</v>
      </c>
      <c r="E34" s="75" t="s">
        <v>381</v>
      </c>
      <c r="F34" s="75" t="s">
        <v>242</v>
      </c>
      <c r="G34" s="211">
        <v>2.67</v>
      </c>
      <c r="H34" s="211">
        <v>2.7</v>
      </c>
    </row>
    <row r="35" spans="1:12" s="175" customFormat="1" ht="36" customHeight="1">
      <c r="A35" s="107" t="s">
        <v>255</v>
      </c>
      <c r="B35" s="201" t="s">
        <v>359</v>
      </c>
      <c r="C35" s="107" t="s">
        <v>254</v>
      </c>
      <c r="D35" s="107"/>
      <c r="E35" s="107"/>
      <c r="F35" s="107"/>
      <c r="G35" s="212">
        <f t="shared" ref="G35:H35" si="1">G36</f>
        <v>0</v>
      </c>
      <c r="H35" s="212">
        <f t="shared" si="1"/>
        <v>0</v>
      </c>
    </row>
    <row r="36" spans="1:12" ht="27.75" customHeight="1">
      <c r="A36" s="124" t="s">
        <v>349</v>
      </c>
      <c r="B36" s="108" t="s">
        <v>398</v>
      </c>
      <c r="C36" s="75" t="s">
        <v>254</v>
      </c>
      <c r="D36" s="75" t="s">
        <v>360</v>
      </c>
      <c r="E36" s="75" t="s">
        <v>410</v>
      </c>
      <c r="F36" s="75"/>
      <c r="G36" s="211">
        <v>0</v>
      </c>
      <c r="H36" s="211">
        <v>0</v>
      </c>
    </row>
    <row r="37" spans="1:12" ht="36.75" customHeight="1">
      <c r="A37" s="124"/>
      <c r="B37" s="122" t="s">
        <v>506</v>
      </c>
      <c r="C37" s="75" t="s">
        <v>254</v>
      </c>
      <c r="D37" s="75" t="s">
        <v>360</v>
      </c>
      <c r="E37" s="75" t="s">
        <v>412</v>
      </c>
      <c r="F37" s="75"/>
      <c r="G37" s="211">
        <v>0</v>
      </c>
      <c r="H37" s="211">
        <v>0</v>
      </c>
    </row>
    <row r="38" spans="1:12" s="163" customFormat="1" ht="36.75" customHeight="1">
      <c r="A38" s="124"/>
      <c r="B38" s="122" t="s">
        <v>432</v>
      </c>
      <c r="C38" s="75" t="s">
        <v>254</v>
      </c>
      <c r="D38" s="75" t="s">
        <v>360</v>
      </c>
      <c r="E38" s="75" t="s">
        <v>399</v>
      </c>
      <c r="F38" s="75" t="s">
        <v>238</v>
      </c>
      <c r="G38" s="211">
        <v>0</v>
      </c>
      <c r="H38" s="211">
        <v>0</v>
      </c>
      <c r="L38" s="175"/>
    </row>
    <row r="39" spans="1:12" ht="21.75" customHeight="1">
      <c r="A39" s="124"/>
      <c r="B39" s="122" t="s">
        <v>458</v>
      </c>
      <c r="C39" s="75" t="s">
        <v>254</v>
      </c>
      <c r="D39" s="75" t="s">
        <v>360</v>
      </c>
      <c r="E39" s="75" t="s">
        <v>399</v>
      </c>
      <c r="F39" s="75" t="s">
        <v>242</v>
      </c>
      <c r="G39" s="211">
        <v>0</v>
      </c>
      <c r="H39" s="211">
        <v>0</v>
      </c>
    </row>
    <row r="40" spans="1:12" s="175" customFormat="1">
      <c r="A40" s="107" t="s">
        <v>259</v>
      </c>
      <c r="B40" s="201" t="s">
        <v>357</v>
      </c>
      <c r="C40" s="107" t="s">
        <v>236</v>
      </c>
      <c r="D40" s="107"/>
      <c r="E40" s="107"/>
      <c r="F40" s="107"/>
      <c r="G40" s="212">
        <f>G41</f>
        <v>0</v>
      </c>
      <c r="H40" s="212">
        <f t="shared" ref="H40" si="2">H41</f>
        <v>0</v>
      </c>
    </row>
    <row r="41" spans="1:12" ht="15.75" customHeight="1">
      <c r="A41" s="124" t="s">
        <v>320</v>
      </c>
      <c r="B41" s="122" t="s">
        <v>56</v>
      </c>
      <c r="C41" s="75" t="s">
        <v>236</v>
      </c>
      <c r="D41" s="75" t="s">
        <v>358</v>
      </c>
      <c r="E41" s="75"/>
      <c r="F41" s="75"/>
      <c r="G41" s="211">
        <f>G42</f>
        <v>0</v>
      </c>
      <c r="H41" s="211">
        <f>H44</f>
        <v>0</v>
      </c>
    </row>
    <row r="42" spans="1:12" ht="24.75" customHeight="1">
      <c r="A42" s="124"/>
      <c r="B42" s="108" t="s">
        <v>398</v>
      </c>
      <c r="C42" s="75" t="s">
        <v>236</v>
      </c>
      <c r="D42" s="75" t="s">
        <v>358</v>
      </c>
      <c r="E42" s="75" t="s">
        <v>419</v>
      </c>
      <c r="F42" s="75"/>
      <c r="G42" s="211">
        <f>G43</f>
        <v>0</v>
      </c>
      <c r="H42" s="211">
        <f>H43</f>
        <v>0</v>
      </c>
    </row>
    <row r="43" spans="1:12" ht="45.75" customHeight="1">
      <c r="A43" s="124"/>
      <c r="B43" s="122" t="s">
        <v>507</v>
      </c>
      <c r="C43" s="75" t="s">
        <v>236</v>
      </c>
      <c r="D43" s="75" t="s">
        <v>358</v>
      </c>
      <c r="E43" s="75" t="s">
        <v>401</v>
      </c>
      <c r="F43" s="75"/>
      <c r="G43" s="211">
        <f>G44</f>
        <v>0</v>
      </c>
      <c r="H43" s="211">
        <f>H44</f>
        <v>0</v>
      </c>
    </row>
    <row r="44" spans="1:12" ht="45.75" customHeight="1">
      <c r="A44" s="125"/>
      <c r="B44" s="122" t="s">
        <v>518</v>
      </c>
      <c r="C44" s="75" t="s">
        <v>236</v>
      </c>
      <c r="D44" s="75" t="s">
        <v>358</v>
      </c>
      <c r="E44" s="75" t="s">
        <v>508</v>
      </c>
      <c r="F44" s="75" t="s">
        <v>238</v>
      </c>
      <c r="G44" s="211">
        <f>G45</f>
        <v>0</v>
      </c>
      <c r="H44" s="211">
        <f>H45</f>
        <v>0</v>
      </c>
    </row>
    <row r="45" spans="1:12" s="163" customFormat="1" ht="16.5" customHeight="1">
      <c r="A45" s="124"/>
      <c r="B45" s="122" t="s">
        <v>457</v>
      </c>
      <c r="C45" s="75" t="s">
        <v>236</v>
      </c>
      <c r="D45" s="75" t="s">
        <v>358</v>
      </c>
      <c r="E45" s="75" t="s">
        <v>383</v>
      </c>
      <c r="F45" s="75" t="s">
        <v>242</v>
      </c>
      <c r="G45" s="211">
        <v>0</v>
      </c>
      <c r="H45" s="211">
        <v>0</v>
      </c>
      <c r="L45" s="175"/>
    </row>
    <row r="46" spans="1:12" s="175" customFormat="1">
      <c r="A46" s="107">
        <v>5</v>
      </c>
      <c r="B46" s="201" t="s">
        <v>256</v>
      </c>
      <c r="C46" s="107" t="s">
        <v>257</v>
      </c>
      <c r="D46" s="107"/>
      <c r="E46" s="107"/>
      <c r="F46" s="107"/>
      <c r="G46" s="212">
        <f>G47+G52</f>
        <v>0</v>
      </c>
      <c r="H46" s="212">
        <f>H47+H52</f>
        <v>0</v>
      </c>
    </row>
    <row r="47" spans="1:12" s="175" customFormat="1">
      <c r="A47" s="107" t="s">
        <v>361</v>
      </c>
      <c r="B47" s="201" t="s">
        <v>52</v>
      </c>
      <c r="C47" s="107" t="s">
        <v>257</v>
      </c>
      <c r="D47" s="107" t="s">
        <v>230</v>
      </c>
      <c r="E47" s="107"/>
      <c r="F47" s="107"/>
      <c r="G47" s="211">
        <f>G49</f>
        <v>0</v>
      </c>
      <c r="H47" s="211">
        <f>H49</f>
        <v>0</v>
      </c>
    </row>
    <row r="48" spans="1:12" ht="21.75" customHeight="1">
      <c r="A48" s="107"/>
      <c r="B48" s="108" t="s">
        <v>398</v>
      </c>
      <c r="C48" s="107" t="s">
        <v>257</v>
      </c>
      <c r="D48" s="107" t="s">
        <v>230</v>
      </c>
      <c r="E48" s="75" t="s">
        <v>419</v>
      </c>
      <c r="F48" s="107"/>
      <c r="G48" s="211">
        <f t="shared" ref="G48:H50" si="3">G49</f>
        <v>0</v>
      </c>
      <c r="H48" s="211">
        <f t="shared" si="3"/>
        <v>0</v>
      </c>
    </row>
    <row r="49" spans="1:8" ht="47.25" customHeight="1">
      <c r="A49" s="107"/>
      <c r="B49" s="126" t="s">
        <v>519</v>
      </c>
      <c r="C49" s="107" t="s">
        <v>257</v>
      </c>
      <c r="D49" s="107" t="s">
        <v>230</v>
      </c>
      <c r="E49" s="118" t="s">
        <v>403</v>
      </c>
      <c r="F49" s="107"/>
      <c r="G49" s="211">
        <f t="shared" si="3"/>
        <v>0</v>
      </c>
      <c r="H49" s="211">
        <f t="shared" si="3"/>
        <v>0</v>
      </c>
    </row>
    <row r="50" spans="1:8" ht="33" customHeight="1">
      <c r="A50" s="107"/>
      <c r="B50" s="126" t="s">
        <v>504</v>
      </c>
      <c r="C50" s="75" t="s">
        <v>257</v>
      </c>
      <c r="D50" s="75" t="s">
        <v>230</v>
      </c>
      <c r="E50" s="118" t="s">
        <v>415</v>
      </c>
      <c r="F50" s="107"/>
      <c r="G50" s="211">
        <f t="shared" si="3"/>
        <v>0</v>
      </c>
      <c r="H50" s="211">
        <f t="shared" si="3"/>
        <v>0</v>
      </c>
    </row>
    <row r="51" spans="1:8" ht="18.75" customHeight="1">
      <c r="A51" s="107"/>
      <c r="B51" s="126" t="s">
        <v>457</v>
      </c>
      <c r="C51" s="107" t="s">
        <v>257</v>
      </c>
      <c r="D51" s="107" t="s">
        <v>230</v>
      </c>
      <c r="E51" s="118" t="s">
        <v>389</v>
      </c>
      <c r="F51" s="107" t="s">
        <v>242</v>
      </c>
      <c r="G51" s="211">
        <v>0</v>
      </c>
      <c r="H51" s="211">
        <v>0</v>
      </c>
    </row>
    <row r="52" spans="1:8" s="175" customFormat="1" ht="18.75" customHeight="1">
      <c r="A52" s="107" t="s">
        <v>272</v>
      </c>
      <c r="B52" s="122" t="s">
        <v>51</v>
      </c>
      <c r="C52" s="75" t="s">
        <v>257</v>
      </c>
      <c r="D52" s="75" t="s">
        <v>254</v>
      </c>
      <c r="E52" s="75"/>
      <c r="F52" s="75"/>
      <c r="G52" s="211">
        <f>G55</f>
        <v>0</v>
      </c>
      <c r="H52" s="211">
        <f>H53</f>
        <v>0</v>
      </c>
    </row>
    <row r="53" spans="1:8" ht="24" customHeight="1">
      <c r="A53" s="107"/>
      <c r="B53" s="108" t="s">
        <v>398</v>
      </c>
      <c r="C53" s="75" t="s">
        <v>257</v>
      </c>
      <c r="D53" s="75" t="s">
        <v>254</v>
      </c>
      <c r="E53" s="75" t="s">
        <v>419</v>
      </c>
      <c r="F53" s="75"/>
      <c r="G53" s="211">
        <f>G54</f>
        <v>0</v>
      </c>
      <c r="H53" s="211">
        <f>H54</f>
        <v>0</v>
      </c>
    </row>
    <row r="54" spans="1:8" ht="32.25" customHeight="1">
      <c r="A54" s="107"/>
      <c r="B54" s="122" t="s">
        <v>503</v>
      </c>
      <c r="C54" s="75" t="s">
        <v>257</v>
      </c>
      <c r="D54" s="75" t="s">
        <v>254</v>
      </c>
      <c r="E54" s="75" t="s">
        <v>411</v>
      </c>
      <c r="F54" s="75"/>
      <c r="G54" s="211">
        <f>G55</f>
        <v>0</v>
      </c>
      <c r="H54" s="211">
        <f>H55</f>
        <v>0</v>
      </c>
    </row>
    <row r="55" spans="1:8" ht="15" customHeight="1">
      <c r="A55" s="121"/>
      <c r="B55" s="122" t="s">
        <v>404</v>
      </c>
      <c r="C55" s="75" t="s">
        <v>257</v>
      </c>
      <c r="D55" s="75" t="s">
        <v>254</v>
      </c>
      <c r="E55" s="75" t="s">
        <v>340</v>
      </c>
      <c r="F55" s="75"/>
      <c r="G55" s="211">
        <f>G56</f>
        <v>0</v>
      </c>
      <c r="H55" s="211">
        <f>H56</f>
        <v>0</v>
      </c>
    </row>
    <row r="56" spans="1:8" ht="16.5" customHeight="1">
      <c r="A56" s="121"/>
      <c r="B56" s="122" t="s">
        <v>457</v>
      </c>
      <c r="C56" s="75" t="s">
        <v>257</v>
      </c>
      <c r="D56" s="75" t="s">
        <v>254</v>
      </c>
      <c r="E56" s="75" t="s">
        <v>382</v>
      </c>
      <c r="F56" s="75" t="s">
        <v>242</v>
      </c>
      <c r="G56" s="211">
        <v>0</v>
      </c>
      <c r="H56" s="212">
        <v>0</v>
      </c>
    </row>
    <row r="57" spans="1:8" s="175" customFormat="1">
      <c r="A57" s="107" t="s">
        <v>79</v>
      </c>
      <c r="B57" s="201" t="s">
        <v>260</v>
      </c>
      <c r="C57" s="107" t="s">
        <v>261</v>
      </c>
      <c r="D57" s="107"/>
      <c r="E57" s="107"/>
      <c r="F57" s="107"/>
      <c r="G57" s="212">
        <f>G59</f>
        <v>331.66</v>
      </c>
      <c r="H57" s="212">
        <f>H62+H66+H69</f>
        <v>331.66</v>
      </c>
    </row>
    <row r="58" spans="1:8" ht="15.75" hidden="1" customHeight="1">
      <c r="A58" s="124" t="s">
        <v>362</v>
      </c>
      <c r="B58" s="122" t="s">
        <v>43</v>
      </c>
      <c r="C58" s="75" t="s">
        <v>261</v>
      </c>
      <c r="D58" s="75" t="s">
        <v>228</v>
      </c>
      <c r="E58" s="75"/>
      <c r="F58" s="75"/>
      <c r="G58" s="211">
        <f>G62</f>
        <v>0</v>
      </c>
      <c r="H58" s="211">
        <v>0</v>
      </c>
    </row>
    <row r="59" spans="1:8" ht="15.75" customHeight="1">
      <c r="A59" s="124"/>
      <c r="B59" s="122" t="s">
        <v>43</v>
      </c>
      <c r="C59" s="75" t="s">
        <v>261</v>
      </c>
      <c r="D59" s="75" t="s">
        <v>228</v>
      </c>
      <c r="E59" s="75"/>
      <c r="F59" s="75"/>
      <c r="G59" s="211">
        <v>331.66</v>
      </c>
      <c r="H59" s="211">
        <v>331.66</v>
      </c>
    </row>
    <row r="60" spans="1:8" ht="15.75" customHeight="1">
      <c r="A60" s="124"/>
      <c r="B60" s="122" t="s">
        <v>405</v>
      </c>
      <c r="C60" s="75" t="s">
        <v>261</v>
      </c>
      <c r="D60" s="75" t="s">
        <v>228</v>
      </c>
      <c r="E60" s="107" t="s">
        <v>406</v>
      </c>
      <c r="F60" s="75"/>
      <c r="G60" s="211">
        <v>331.66</v>
      </c>
      <c r="H60" s="211">
        <v>331.66</v>
      </c>
    </row>
    <row r="61" spans="1:8" ht="28.5" customHeight="1">
      <c r="A61" s="124"/>
      <c r="B61" s="122" t="s">
        <v>502</v>
      </c>
      <c r="C61" s="75" t="s">
        <v>261</v>
      </c>
      <c r="D61" s="75" t="s">
        <v>228</v>
      </c>
      <c r="E61" s="75" t="s">
        <v>416</v>
      </c>
      <c r="F61" s="75"/>
      <c r="G61" s="211"/>
      <c r="H61" s="211"/>
    </row>
    <row r="62" spans="1:8" ht="18.75" customHeight="1">
      <c r="A62" s="121"/>
      <c r="B62" s="122" t="s">
        <v>426</v>
      </c>
      <c r="C62" s="75" t="s">
        <v>261</v>
      </c>
      <c r="D62" s="75" t="s">
        <v>228</v>
      </c>
      <c r="E62" s="75" t="s">
        <v>407</v>
      </c>
      <c r="F62" s="75"/>
      <c r="G62" s="211">
        <f>G63+G65</f>
        <v>0</v>
      </c>
      <c r="H62" s="211">
        <f>H63+H65</f>
        <v>0</v>
      </c>
    </row>
    <row r="63" spans="1:8" ht="22.5" customHeight="1">
      <c r="A63" s="121"/>
      <c r="B63" s="122" t="s">
        <v>457</v>
      </c>
      <c r="C63" s="75" t="s">
        <v>261</v>
      </c>
      <c r="D63" s="75" t="s">
        <v>228</v>
      </c>
      <c r="E63" s="75" t="s">
        <v>353</v>
      </c>
      <c r="F63" s="75" t="s">
        <v>242</v>
      </c>
      <c r="G63" s="211">
        <v>0</v>
      </c>
      <c r="H63" s="211">
        <v>0</v>
      </c>
    </row>
    <row r="64" spans="1:8" ht="17.25" hidden="1" customHeight="1">
      <c r="A64" s="121"/>
      <c r="B64" s="122" t="s">
        <v>183</v>
      </c>
      <c r="C64" s="75" t="s">
        <v>261</v>
      </c>
      <c r="D64" s="75" t="s">
        <v>228</v>
      </c>
      <c r="E64" s="75" t="s">
        <v>351</v>
      </c>
      <c r="F64" s="75" t="s">
        <v>267</v>
      </c>
      <c r="G64" s="211">
        <v>179.05</v>
      </c>
      <c r="H64" s="211" t="e">
        <f>#REF!</f>
        <v>#REF!</v>
      </c>
    </row>
    <row r="65" spans="1:8" ht="23.25" customHeight="1">
      <c r="A65" s="121"/>
      <c r="B65" s="122" t="s">
        <v>244</v>
      </c>
      <c r="C65" s="75" t="s">
        <v>261</v>
      </c>
      <c r="D65" s="75" t="s">
        <v>228</v>
      </c>
      <c r="E65" s="75" t="s">
        <v>353</v>
      </c>
      <c r="F65" s="75" t="s">
        <v>245</v>
      </c>
      <c r="G65" s="211">
        <v>0</v>
      </c>
      <c r="H65" s="211">
        <v>0</v>
      </c>
    </row>
    <row r="66" spans="1:8" ht="62.25" customHeight="1">
      <c r="A66" s="121"/>
      <c r="B66" s="165" t="s">
        <v>512</v>
      </c>
      <c r="C66" s="75" t="s">
        <v>261</v>
      </c>
      <c r="D66" s="75" t="s">
        <v>228</v>
      </c>
      <c r="E66" s="75" t="s">
        <v>420</v>
      </c>
      <c r="F66" s="75"/>
      <c r="G66" s="211">
        <v>331.66</v>
      </c>
      <c r="H66" s="211">
        <v>331.66</v>
      </c>
    </row>
    <row r="67" spans="1:8" ht="17.25" customHeight="1">
      <c r="A67" s="121"/>
      <c r="B67" s="122" t="s">
        <v>183</v>
      </c>
      <c r="C67" s="75" t="s">
        <v>261</v>
      </c>
      <c r="D67" s="75" t="s">
        <v>228</v>
      </c>
      <c r="E67" s="75" t="s">
        <v>385</v>
      </c>
      <c r="F67" s="75" t="s">
        <v>267</v>
      </c>
      <c r="G67" s="211">
        <v>331.66</v>
      </c>
      <c r="H67" s="211">
        <v>331.66</v>
      </c>
    </row>
    <row r="68" spans="1:8" ht="17.25" customHeight="1">
      <c r="A68" s="121"/>
      <c r="B68" s="122" t="s">
        <v>514</v>
      </c>
      <c r="C68" s="75" t="s">
        <v>261</v>
      </c>
      <c r="D68" s="75" t="s">
        <v>228</v>
      </c>
      <c r="E68" s="75" t="s">
        <v>429</v>
      </c>
      <c r="F68" s="75"/>
      <c r="G68" s="211">
        <f>G69</f>
        <v>0</v>
      </c>
      <c r="H68" s="211">
        <f>H69</f>
        <v>0</v>
      </c>
    </row>
    <row r="69" spans="1:8" ht="17.25" customHeight="1">
      <c r="A69" s="121"/>
      <c r="B69" s="122" t="s">
        <v>515</v>
      </c>
      <c r="C69" s="75" t="s">
        <v>261</v>
      </c>
      <c r="D69" s="75" t="s">
        <v>228</v>
      </c>
      <c r="E69" s="75" t="s">
        <v>516</v>
      </c>
      <c r="F69" s="75"/>
      <c r="G69" s="211">
        <f>G70</f>
        <v>0</v>
      </c>
      <c r="H69" s="211">
        <f>H70</f>
        <v>0</v>
      </c>
    </row>
    <row r="70" spans="1:8" ht="17.25" customHeight="1">
      <c r="A70" s="121"/>
      <c r="B70" s="122" t="s">
        <v>457</v>
      </c>
      <c r="C70" s="75" t="s">
        <v>261</v>
      </c>
      <c r="D70" s="75" t="s">
        <v>228</v>
      </c>
      <c r="E70" s="75" t="s">
        <v>355</v>
      </c>
      <c r="F70" s="75" t="s">
        <v>242</v>
      </c>
      <c r="G70" s="211">
        <v>0</v>
      </c>
      <c r="H70" s="211">
        <v>0</v>
      </c>
    </row>
    <row r="71" spans="1:8" s="175" customFormat="1" ht="17.25" customHeight="1">
      <c r="A71" s="168">
        <v>7</v>
      </c>
      <c r="B71" s="201" t="s">
        <v>374</v>
      </c>
      <c r="C71" s="107" t="s">
        <v>375</v>
      </c>
      <c r="D71" s="107"/>
      <c r="E71" s="107"/>
      <c r="F71" s="107"/>
      <c r="G71" s="212">
        <f>G72</f>
        <v>36</v>
      </c>
      <c r="H71" s="212">
        <f>H72</f>
        <v>36</v>
      </c>
    </row>
    <row r="72" spans="1:8" ht="19.5" customHeight="1">
      <c r="A72" s="124" t="s">
        <v>363</v>
      </c>
      <c r="B72" s="133" t="s">
        <v>434</v>
      </c>
      <c r="C72" s="144" t="s">
        <v>375</v>
      </c>
      <c r="D72" s="144" t="s">
        <v>228</v>
      </c>
      <c r="E72" s="144"/>
      <c r="F72" s="144"/>
      <c r="G72" s="213">
        <v>36</v>
      </c>
      <c r="H72" s="213">
        <v>36</v>
      </c>
    </row>
    <row r="73" spans="1:8" ht="17.25" customHeight="1">
      <c r="A73" s="124"/>
      <c r="B73" s="122" t="s">
        <v>405</v>
      </c>
      <c r="C73" s="144" t="s">
        <v>375</v>
      </c>
      <c r="D73" s="144" t="s">
        <v>228</v>
      </c>
      <c r="E73" s="144" t="s">
        <v>406</v>
      </c>
      <c r="F73" s="144"/>
      <c r="G73" s="213">
        <v>36</v>
      </c>
      <c r="H73" s="213">
        <v>36</v>
      </c>
    </row>
    <row r="74" spans="1:8" ht="32.25" customHeight="1">
      <c r="A74" s="124"/>
      <c r="B74" s="122" t="s">
        <v>498</v>
      </c>
      <c r="C74" s="144" t="s">
        <v>375</v>
      </c>
      <c r="D74" s="144" t="s">
        <v>228</v>
      </c>
      <c r="E74" s="144" t="s">
        <v>499</v>
      </c>
      <c r="F74" s="144"/>
      <c r="G74" s="213">
        <v>36</v>
      </c>
      <c r="H74" s="213">
        <v>36</v>
      </c>
    </row>
    <row r="75" spans="1:8">
      <c r="A75" s="121"/>
      <c r="B75" s="122" t="s">
        <v>376</v>
      </c>
      <c r="C75" s="144" t="s">
        <v>375</v>
      </c>
      <c r="D75" s="144" t="s">
        <v>228</v>
      </c>
      <c r="E75" s="144" t="s">
        <v>499</v>
      </c>
      <c r="F75" s="144"/>
      <c r="G75" s="213">
        <v>36</v>
      </c>
      <c r="H75" s="213">
        <v>36</v>
      </c>
    </row>
    <row r="76" spans="1:8" ht="15.75" customHeight="1">
      <c r="A76" s="121"/>
      <c r="B76" s="122" t="s">
        <v>377</v>
      </c>
      <c r="C76" s="144" t="s">
        <v>375</v>
      </c>
      <c r="D76" s="144" t="s">
        <v>228</v>
      </c>
      <c r="E76" s="144" t="s">
        <v>499</v>
      </c>
      <c r="F76" s="144" t="s">
        <v>378</v>
      </c>
      <c r="G76" s="213">
        <v>36</v>
      </c>
      <c r="H76" s="214">
        <v>36</v>
      </c>
    </row>
    <row r="77" spans="1:8" ht="182.25" hidden="1" customHeight="1">
      <c r="A77" s="123" t="s">
        <v>364</v>
      </c>
      <c r="B77" s="176" t="s">
        <v>138</v>
      </c>
      <c r="C77" s="109" t="s">
        <v>250</v>
      </c>
      <c r="D77" s="109" t="s">
        <v>257</v>
      </c>
      <c r="E77" s="109"/>
      <c r="F77" s="109"/>
      <c r="G77" s="215">
        <f>G82</f>
        <v>1179.0999999999999</v>
      </c>
      <c r="H77" s="216"/>
    </row>
    <row r="78" spans="1:8" s="175" customFormat="1" ht="19.5" customHeight="1">
      <c r="A78" s="107" t="s">
        <v>379</v>
      </c>
      <c r="B78" s="201" t="s">
        <v>268</v>
      </c>
      <c r="C78" s="107" t="s">
        <v>250</v>
      </c>
      <c r="D78" s="107"/>
      <c r="E78" s="107"/>
      <c r="F78" s="107" t="s">
        <v>317</v>
      </c>
      <c r="G78" s="212">
        <f t="shared" ref="G78:H81" si="4">G79</f>
        <v>1179.0999999999999</v>
      </c>
      <c r="H78" s="212">
        <f t="shared" si="4"/>
        <v>1100.2</v>
      </c>
    </row>
    <row r="79" spans="1:8" s="175" customFormat="1" ht="28.5" customHeight="1">
      <c r="A79" s="107" t="s">
        <v>380</v>
      </c>
      <c r="B79" s="133" t="s">
        <v>141</v>
      </c>
      <c r="C79" s="144" t="s">
        <v>250</v>
      </c>
      <c r="D79" s="144" t="s">
        <v>257</v>
      </c>
      <c r="E79" s="144"/>
      <c r="F79" s="195"/>
      <c r="G79" s="213">
        <f t="shared" si="4"/>
        <v>1179.0999999999999</v>
      </c>
      <c r="H79" s="213">
        <f t="shared" si="4"/>
        <v>1100.2</v>
      </c>
    </row>
    <row r="80" spans="1:8" s="175" customFormat="1" ht="19.5" customHeight="1">
      <c r="A80" s="107"/>
      <c r="B80" s="122" t="s">
        <v>405</v>
      </c>
      <c r="C80" s="144" t="s">
        <v>250</v>
      </c>
      <c r="D80" s="144" t="s">
        <v>257</v>
      </c>
      <c r="E80" s="144" t="s">
        <v>421</v>
      </c>
      <c r="F80" s="195"/>
      <c r="G80" s="213">
        <f t="shared" si="4"/>
        <v>1179.0999999999999</v>
      </c>
      <c r="H80" s="213">
        <f t="shared" si="4"/>
        <v>1100.2</v>
      </c>
    </row>
    <row r="81" spans="1:8" s="175" customFormat="1" ht="32.25" customHeight="1">
      <c r="A81" s="107"/>
      <c r="B81" s="165" t="s">
        <v>517</v>
      </c>
      <c r="C81" s="144" t="s">
        <v>250</v>
      </c>
      <c r="D81" s="144" t="s">
        <v>257</v>
      </c>
      <c r="E81" s="144" t="s">
        <v>356</v>
      </c>
      <c r="F81" s="195"/>
      <c r="G81" s="213">
        <f t="shared" si="4"/>
        <v>1179.0999999999999</v>
      </c>
      <c r="H81" s="213">
        <f t="shared" si="4"/>
        <v>1100.2</v>
      </c>
    </row>
    <row r="82" spans="1:8" s="175" customFormat="1">
      <c r="A82" s="107"/>
      <c r="B82" s="165" t="s">
        <v>408</v>
      </c>
      <c r="C82" s="144" t="s">
        <v>250</v>
      </c>
      <c r="D82" s="144" t="s">
        <v>257</v>
      </c>
      <c r="E82" s="144" t="s">
        <v>390</v>
      </c>
      <c r="F82" s="144"/>
      <c r="G82" s="213">
        <f>G83+G84</f>
        <v>1179.0999999999999</v>
      </c>
      <c r="H82" s="223">
        <f>H83+H84</f>
        <v>1100.2</v>
      </c>
    </row>
    <row r="83" spans="1:8" s="175" customFormat="1" ht="21.75" customHeight="1">
      <c r="A83" s="168"/>
      <c r="B83" s="122" t="s">
        <v>315</v>
      </c>
      <c r="C83" s="144" t="s">
        <v>250</v>
      </c>
      <c r="D83" s="144" t="s">
        <v>257</v>
      </c>
      <c r="E83" s="144" t="s">
        <v>386</v>
      </c>
      <c r="F83" s="144" t="s">
        <v>234</v>
      </c>
      <c r="G83" s="213">
        <v>905.6</v>
      </c>
      <c r="H83" s="223">
        <v>845</v>
      </c>
    </row>
    <row r="84" spans="1:8" s="175" customFormat="1" ht="47.25">
      <c r="A84" s="168"/>
      <c r="B84" s="122" t="s">
        <v>316</v>
      </c>
      <c r="C84" s="144" t="s">
        <v>250</v>
      </c>
      <c r="D84" s="144" t="s">
        <v>257</v>
      </c>
      <c r="E84" s="144" t="s">
        <v>386</v>
      </c>
      <c r="F84" s="144" t="s">
        <v>317</v>
      </c>
      <c r="G84" s="213">
        <v>273.5</v>
      </c>
      <c r="H84" s="223">
        <v>255.2</v>
      </c>
    </row>
    <row r="85" spans="1:8" s="175" customFormat="1">
      <c r="A85" s="168"/>
      <c r="B85" s="122" t="s">
        <v>457</v>
      </c>
      <c r="C85" s="144" t="s">
        <v>250</v>
      </c>
      <c r="D85" s="144" t="s">
        <v>257</v>
      </c>
      <c r="E85" s="144" t="s">
        <v>384</v>
      </c>
      <c r="F85" s="144" t="s">
        <v>242</v>
      </c>
      <c r="G85" s="213">
        <v>0</v>
      </c>
      <c r="H85" s="213">
        <v>0</v>
      </c>
    </row>
    <row r="86" spans="1:8" s="175" customFormat="1">
      <c r="A86" s="107" t="s">
        <v>388</v>
      </c>
      <c r="B86" s="201" t="s">
        <v>269</v>
      </c>
      <c r="C86" s="107"/>
      <c r="D86" s="107"/>
      <c r="E86" s="107"/>
      <c r="F86" s="107"/>
      <c r="G86" s="211">
        <v>88.5</v>
      </c>
      <c r="H86" s="224">
        <v>177.4</v>
      </c>
    </row>
    <row r="87" spans="1:8">
      <c r="A87" s="285" t="s">
        <v>36</v>
      </c>
      <c r="B87" s="285"/>
      <c r="C87" s="285"/>
      <c r="D87" s="285"/>
      <c r="E87" s="285"/>
      <c r="F87" s="285"/>
      <c r="G87" s="212">
        <f>G7+G29+G35+G40+G46+G57+G71+G78+G86</f>
        <v>3672.0199999999995</v>
      </c>
      <c r="H87" s="217">
        <f>H7+H29+H35+H40+H46+H57+H71+H78+H86</f>
        <v>3683.52</v>
      </c>
    </row>
    <row r="88" spans="1:8">
      <c r="H88" s="177"/>
    </row>
    <row r="89" spans="1:8">
      <c r="H89" s="177"/>
    </row>
    <row r="90" spans="1:8">
      <c r="H90" s="177"/>
    </row>
    <row r="91" spans="1:8">
      <c r="H91" s="177"/>
    </row>
    <row r="92" spans="1:8">
      <c r="H92" s="177"/>
    </row>
    <row r="93" spans="1:8">
      <c r="H93" s="177"/>
    </row>
    <row r="94" spans="1:8">
      <c r="H94" s="177"/>
    </row>
    <row r="95" spans="1:8">
      <c r="H95" s="177"/>
    </row>
    <row r="96" spans="1:8">
      <c r="H96" s="177"/>
    </row>
    <row r="97" spans="1:8">
      <c r="H97" s="177"/>
    </row>
    <row r="98" spans="1:8">
      <c r="H98" s="177"/>
    </row>
    <row r="99" spans="1:8">
      <c r="F99" s="147"/>
      <c r="G99" s="147"/>
      <c r="H99" s="177"/>
    </row>
    <row r="100" spans="1:8">
      <c r="F100" s="147"/>
      <c r="G100" s="147"/>
      <c r="H100" s="177"/>
    </row>
    <row r="101" spans="1:8">
      <c r="A101" s="146"/>
      <c r="B101" s="146"/>
      <c r="C101" s="146"/>
      <c r="D101" s="146"/>
      <c r="E101" s="146"/>
      <c r="F101" s="146"/>
      <c r="G101" s="146"/>
      <c r="H101" s="177"/>
    </row>
    <row r="102" spans="1:8">
      <c r="A102" s="158"/>
      <c r="B102" s="158"/>
      <c r="C102" s="158"/>
      <c r="D102" s="158"/>
      <c r="E102" s="159"/>
      <c r="F102" s="159"/>
      <c r="G102" s="159"/>
      <c r="H102" s="177"/>
    </row>
    <row r="103" spans="1:8">
      <c r="A103" s="178"/>
      <c r="B103" s="179"/>
      <c r="C103" s="180"/>
      <c r="D103" s="180"/>
      <c r="E103" s="180"/>
      <c r="F103" s="180"/>
      <c r="G103" s="177"/>
      <c r="H103" s="177"/>
    </row>
    <row r="104" spans="1:8">
      <c r="A104" s="178"/>
      <c r="B104" s="179"/>
      <c r="C104" s="180"/>
      <c r="D104" s="180"/>
      <c r="E104" s="180"/>
      <c r="F104" s="180"/>
      <c r="G104" s="177"/>
      <c r="H104" s="177"/>
    </row>
    <row r="105" spans="1:8">
      <c r="A105" s="178"/>
      <c r="B105" s="179"/>
      <c r="C105" s="180"/>
      <c r="D105" s="180"/>
      <c r="E105" s="180"/>
      <c r="F105" s="180"/>
      <c r="G105" s="177"/>
      <c r="H105" s="177"/>
    </row>
    <row r="106" spans="1:8">
      <c r="A106" s="178"/>
      <c r="B106" s="179"/>
      <c r="C106" s="180"/>
      <c r="D106" s="180"/>
      <c r="E106" s="180"/>
      <c r="F106" s="180"/>
      <c r="G106" s="177"/>
      <c r="H106" s="177"/>
    </row>
    <row r="107" spans="1:8">
      <c r="A107" s="178"/>
      <c r="B107" s="179"/>
      <c r="C107" s="180"/>
      <c r="D107" s="180"/>
      <c r="E107" s="180"/>
      <c r="F107" s="180"/>
      <c r="G107" s="177"/>
      <c r="H107" s="177"/>
    </row>
    <row r="108" spans="1:8">
      <c r="A108" s="178"/>
      <c r="B108" s="179"/>
      <c r="C108" s="180"/>
      <c r="D108" s="180"/>
      <c r="E108" s="180"/>
      <c r="F108" s="180"/>
      <c r="G108" s="177"/>
      <c r="H108" s="177"/>
    </row>
    <row r="109" spans="1:8">
      <c r="A109" s="178"/>
      <c r="B109" s="179"/>
      <c r="C109" s="180"/>
      <c r="D109" s="180"/>
      <c r="E109" s="180"/>
      <c r="F109" s="180"/>
      <c r="G109" s="177"/>
      <c r="H109" s="177"/>
    </row>
    <row r="110" spans="1:8">
      <c r="A110" s="178"/>
      <c r="B110" s="179"/>
      <c r="C110" s="180"/>
      <c r="D110" s="180"/>
      <c r="E110" s="180"/>
      <c r="F110" s="180"/>
      <c r="G110" s="177"/>
      <c r="H110" s="177"/>
    </row>
    <row r="111" spans="1:8">
      <c r="A111" s="178"/>
      <c r="B111" s="179"/>
      <c r="C111" s="180"/>
      <c r="D111" s="180"/>
      <c r="E111" s="180"/>
      <c r="F111" s="180"/>
      <c r="G111" s="177"/>
      <c r="H111" s="177"/>
    </row>
    <row r="112" spans="1:8">
      <c r="A112" s="178"/>
      <c r="B112" s="179"/>
      <c r="C112" s="180"/>
      <c r="D112" s="180"/>
      <c r="E112" s="180"/>
      <c r="F112" s="180"/>
      <c r="G112" s="177"/>
      <c r="H112" s="177"/>
    </row>
    <row r="113" spans="1:8">
      <c r="A113" s="181"/>
      <c r="B113" s="179"/>
      <c r="C113" s="180"/>
      <c r="D113" s="180"/>
      <c r="E113" s="180"/>
      <c r="F113" s="180"/>
      <c r="G113" s="177"/>
      <c r="H113" s="177"/>
    </row>
    <row r="114" spans="1:8">
      <c r="A114" s="178"/>
      <c r="B114" s="179"/>
      <c r="C114" s="180"/>
      <c r="D114" s="180"/>
      <c r="E114" s="180"/>
      <c r="F114" s="180"/>
      <c r="G114" s="177"/>
      <c r="H114" s="177"/>
    </row>
    <row r="115" spans="1:8">
      <c r="A115" s="178"/>
      <c r="B115" s="179"/>
      <c r="C115" s="180"/>
      <c r="D115" s="180"/>
      <c r="E115" s="180"/>
      <c r="F115" s="180"/>
      <c r="G115" s="177"/>
      <c r="H115" s="177"/>
    </row>
    <row r="116" spans="1:8">
      <c r="A116" s="178"/>
      <c r="B116" s="179"/>
      <c r="C116" s="180"/>
      <c r="D116" s="180"/>
      <c r="E116" s="180"/>
      <c r="F116" s="180"/>
      <c r="G116" s="177"/>
      <c r="H116" s="177"/>
    </row>
    <row r="117" spans="1:8">
      <c r="A117" s="178"/>
      <c r="B117" s="179"/>
      <c r="C117" s="180"/>
      <c r="D117" s="180"/>
      <c r="E117" s="180"/>
      <c r="F117" s="180"/>
      <c r="G117" s="180"/>
      <c r="H117" s="177"/>
    </row>
    <row r="118" spans="1:8">
      <c r="A118" s="181"/>
      <c r="B118" s="179"/>
      <c r="C118" s="180"/>
      <c r="D118" s="180"/>
      <c r="E118" s="180"/>
      <c r="F118" s="180"/>
      <c r="G118" s="177"/>
      <c r="H118" s="177"/>
    </row>
    <row r="119" spans="1:8">
      <c r="A119" s="178"/>
      <c r="B119" s="179"/>
      <c r="C119" s="180"/>
      <c r="D119" s="180"/>
      <c r="E119" s="180"/>
      <c r="F119" s="180"/>
      <c r="G119" s="177"/>
      <c r="H119" s="177"/>
    </row>
    <row r="120" spans="1:8">
      <c r="A120" s="178"/>
      <c r="B120" s="179"/>
      <c r="C120" s="180"/>
      <c r="D120" s="180"/>
      <c r="E120" s="180"/>
      <c r="F120" s="180"/>
      <c r="G120" s="177"/>
      <c r="H120" s="177"/>
    </row>
    <row r="121" spans="1:8">
      <c r="A121" s="178"/>
      <c r="B121" s="179"/>
      <c r="C121" s="180"/>
      <c r="D121" s="180"/>
      <c r="E121" s="180"/>
      <c r="F121" s="180"/>
      <c r="G121" s="177"/>
      <c r="H121" s="177"/>
    </row>
    <row r="122" spans="1:8">
      <c r="A122" s="181"/>
      <c r="B122" s="179"/>
      <c r="C122" s="180"/>
      <c r="D122" s="180"/>
      <c r="E122" s="180"/>
      <c r="F122" s="180"/>
      <c r="G122" s="177"/>
      <c r="H122" s="177"/>
    </row>
    <row r="123" spans="1:8">
      <c r="A123" s="178"/>
      <c r="B123" s="179"/>
      <c r="C123" s="180"/>
      <c r="D123" s="180"/>
      <c r="E123" s="180"/>
      <c r="F123" s="180"/>
      <c r="G123" s="177"/>
      <c r="H123" s="177"/>
    </row>
    <row r="124" spans="1:8">
      <c r="A124" s="178"/>
      <c r="B124" s="182"/>
      <c r="C124" s="180"/>
      <c r="D124" s="180"/>
      <c r="E124" s="180"/>
      <c r="F124" s="180"/>
      <c r="G124" s="177"/>
      <c r="H124" s="177"/>
    </row>
    <row r="125" spans="1:8">
      <c r="A125" s="178"/>
      <c r="B125" s="179"/>
      <c r="C125" s="180"/>
      <c r="D125" s="180"/>
      <c r="E125" s="180"/>
      <c r="F125" s="180"/>
      <c r="G125" s="177"/>
      <c r="H125" s="177"/>
    </row>
    <row r="126" spans="1:8">
      <c r="A126" s="178"/>
      <c r="B126" s="179"/>
      <c r="C126" s="180"/>
      <c r="D126" s="180"/>
      <c r="E126" s="180"/>
      <c r="F126" s="180"/>
      <c r="G126" s="177"/>
      <c r="H126" s="177"/>
    </row>
    <row r="127" spans="1:8">
      <c r="A127" s="178"/>
      <c r="B127" s="179"/>
      <c r="C127" s="180"/>
      <c r="D127" s="180"/>
      <c r="E127" s="180"/>
      <c r="F127" s="180"/>
      <c r="G127" s="177"/>
      <c r="H127" s="177"/>
    </row>
    <row r="128" spans="1:8">
      <c r="A128" s="178"/>
      <c r="B128" s="179"/>
      <c r="C128" s="180"/>
      <c r="D128" s="180"/>
      <c r="E128" s="180"/>
      <c r="F128" s="180"/>
      <c r="G128" s="177"/>
      <c r="H128" s="177"/>
    </row>
    <row r="129" spans="1:8">
      <c r="A129" s="178"/>
      <c r="B129" s="179"/>
      <c r="C129" s="180"/>
      <c r="D129" s="180"/>
      <c r="E129" s="180"/>
      <c r="F129" s="180"/>
      <c r="G129" s="177"/>
      <c r="H129" s="183"/>
    </row>
    <row r="130" spans="1:8">
      <c r="A130" s="178"/>
      <c r="B130" s="179"/>
      <c r="C130" s="180"/>
      <c r="D130" s="180"/>
      <c r="E130" s="180"/>
      <c r="F130" s="180"/>
      <c r="G130" s="177"/>
    </row>
    <row r="131" spans="1:8">
      <c r="A131" s="178"/>
      <c r="B131" s="179"/>
      <c r="C131" s="180"/>
      <c r="D131" s="180"/>
      <c r="E131" s="180"/>
      <c r="F131" s="180"/>
      <c r="G131" s="177"/>
    </row>
    <row r="132" spans="1:8">
      <c r="A132" s="178"/>
      <c r="B132" s="179"/>
      <c r="C132" s="180"/>
      <c r="D132" s="180"/>
      <c r="E132" s="180"/>
      <c r="F132" s="180"/>
      <c r="G132" s="177"/>
    </row>
    <row r="133" spans="1:8">
      <c r="A133" s="178"/>
      <c r="B133" s="179"/>
      <c r="C133" s="180"/>
      <c r="D133" s="180"/>
      <c r="E133" s="180"/>
      <c r="F133" s="180"/>
      <c r="G133" s="177"/>
    </row>
    <row r="134" spans="1:8">
      <c r="A134" s="178"/>
      <c r="B134" s="179"/>
      <c r="C134" s="180"/>
      <c r="D134" s="180"/>
      <c r="E134" s="180"/>
      <c r="F134" s="180"/>
      <c r="G134" s="177"/>
    </row>
    <row r="135" spans="1:8">
      <c r="A135" s="178"/>
      <c r="B135" s="179"/>
      <c r="C135" s="180"/>
      <c r="D135" s="180"/>
      <c r="E135" s="180"/>
      <c r="F135" s="180"/>
      <c r="G135" s="177"/>
    </row>
    <row r="136" spans="1:8">
      <c r="A136" s="178"/>
      <c r="B136" s="179"/>
      <c r="C136" s="180"/>
      <c r="D136" s="180"/>
      <c r="E136" s="180"/>
      <c r="F136" s="180"/>
      <c r="G136" s="177"/>
    </row>
    <row r="137" spans="1:8">
      <c r="A137" s="178"/>
      <c r="B137" s="179"/>
      <c r="C137" s="180"/>
      <c r="D137" s="180"/>
      <c r="E137" s="180"/>
      <c r="F137" s="180"/>
      <c r="G137" s="177"/>
    </row>
    <row r="138" spans="1:8">
      <c r="A138" s="178"/>
      <c r="B138" s="179"/>
      <c r="C138" s="180"/>
      <c r="D138" s="180"/>
      <c r="E138" s="180"/>
      <c r="F138" s="180"/>
      <c r="G138" s="177"/>
    </row>
    <row r="139" spans="1:8">
      <c r="A139" s="178"/>
      <c r="B139" s="179"/>
      <c r="C139" s="180"/>
      <c r="D139" s="180"/>
      <c r="E139" s="180"/>
      <c r="F139" s="180"/>
      <c r="G139" s="177"/>
    </row>
    <row r="140" spans="1:8">
      <c r="A140" s="178"/>
      <c r="B140" s="179"/>
      <c r="C140" s="180"/>
      <c r="D140" s="180"/>
      <c r="E140" s="180"/>
      <c r="F140" s="180"/>
      <c r="G140" s="177"/>
    </row>
    <row r="141" spans="1:8">
      <c r="A141" s="178"/>
      <c r="B141" s="179"/>
      <c r="C141" s="180"/>
      <c r="D141" s="180"/>
      <c r="E141" s="180"/>
      <c r="F141" s="180"/>
      <c r="G141" s="177"/>
    </row>
    <row r="142" spans="1:8">
      <c r="A142" s="178"/>
      <c r="B142" s="179"/>
      <c r="C142" s="180"/>
      <c r="D142" s="180"/>
      <c r="E142" s="180"/>
      <c r="F142" s="180"/>
      <c r="G142" s="177"/>
    </row>
    <row r="143" spans="1:8">
      <c r="A143" s="178"/>
      <c r="B143" s="179"/>
      <c r="C143" s="180"/>
      <c r="D143" s="180"/>
      <c r="E143" s="180"/>
      <c r="F143" s="180"/>
      <c r="G143" s="177"/>
    </row>
    <row r="144" spans="1:8">
      <c r="A144" s="284"/>
      <c r="B144" s="284"/>
      <c r="C144" s="284"/>
      <c r="D144" s="284"/>
      <c r="E144" s="284"/>
      <c r="F144" s="284"/>
      <c r="G144" s="177"/>
    </row>
  </sheetData>
  <mergeCells count="5">
    <mergeCell ref="A144:F144"/>
    <mergeCell ref="F1:H1"/>
    <mergeCell ref="A3:H3"/>
    <mergeCell ref="F4:H4"/>
    <mergeCell ref="A87:F87"/>
  </mergeCells>
  <phoneticPr fontId="3" type="noConversion"/>
  <pageMargins left="0.78740157480314965" right="0.59055118110236227" top="0.78740157480314965" bottom="0.78740157480314965" header="0.31496062992125984" footer="0.39370078740157483"/>
  <pageSetup paperSize="9" scale="5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D20"/>
  <sheetViews>
    <sheetView topLeftCell="A4" zoomScale="90" zoomScaleNormal="90" workbookViewId="0">
      <selection sqref="A1:C9"/>
    </sheetView>
  </sheetViews>
  <sheetFormatPr defaultRowHeight="12.75"/>
  <cols>
    <col min="1" max="1" width="51.85546875" customWidth="1"/>
    <col min="2" max="2" width="32.42578125" customWidth="1"/>
    <col min="3" max="3" width="43.140625" customWidth="1"/>
  </cols>
  <sheetData>
    <row r="1" spans="1:4" ht="136.5" customHeight="1">
      <c r="C1" s="200" t="s">
        <v>567</v>
      </c>
      <c r="D1" s="15"/>
    </row>
    <row r="2" spans="1:4">
      <c r="C2" s="15"/>
      <c r="D2" s="15"/>
    </row>
    <row r="3" spans="1:4" s="27" customFormat="1" ht="82.5" customHeight="1">
      <c r="A3" s="280" t="s">
        <v>570</v>
      </c>
      <c r="B3" s="280"/>
      <c r="C3" s="280"/>
    </row>
    <row r="4" spans="1:4" s="20" customFormat="1" ht="15.75">
      <c r="C4" s="25" t="s">
        <v>167</v>
      </c>
    </row>
    <row r="5" spans="1:4" s="27" customFormat="1" ht="113.25" customHeight="1">
      <c r="A5" s="31" t="s">
        <v>189</v>
      </c>
      <c r="B5" s="31" t="s">
        <v>169</v>
      </c>
      <c r="C5" s="43" t="s">
        <v>170</v>
      </c>
    </row>
    <row r="6" spans="1:4" s="27" customFormat="1" ht="18.75">
      <c r="A6" s="43">
        <v>1</v>
      </c>
      <c r="B6" s="43">
        <v>2</v>
      </c>
      <c r="C6" s="43">
        <v>3</v>
      </c>
    </row>
    <row r="7" spans="1:4" s="39" customFormat="1" ht="131.25">
      <c r="A7" s="240" t="s">
        <v>368</v>
      </c>
      <c r="B7" s="240"/>
      <c r="C7" s="241">
        <v>331.65800000000002</v>
      </c>
    </row>
    <row r="8" spans="1:4" s="28" customFormat="1" ht="18.75">
      <c r="A8" s="242" t="s">
        <v>1</v>
      </c>
      <c r="B8" s="242" t="s">
        <v>171</v>
      </c>
      <c r="C8" s="243">
        <f>C7</f>
        <v>331.65800000000002</v>
      </c>
    </row>
    <row r="9" spans="1:4" s="42" customFormat="1" ht="15.75">
      <c r="A9" s="23"/>
      <c r="B9" s="23"/>
      <c r="C9" s="24"/>
    </row>
    <row r="10" spans="1:4" ht="15.75">
      <c r="A10" s="23"/>
      <c r="B10" s="23"/>
      <c r="C10" s="24"/>
    </row>
    <row r="11" spans="1:4" ht="15.75">
      <c r="A11" s="23"/>
      <c r="B11" s="23"/>
      <c r="C11" s="24"/>
    </row>
    <row r="12" spans="1:4" ht="15.75">
      <c r="A12" s="23"/>
      <c r="B12" s="23"/>
      <c r="C12" s="24"/>
    </row>
    <row r="13" spans="1:4" ht="15.75">
      <c r="A13" s="23"/>
      <c r="B13" s="23"/>
      <c r="C13" s="24"/>
    </row>
    <row r="14" spans="1:4" ht="15.75">
      <c r="A14" s="2"/>
      <c r="B14" s="2"/>
      <c r="C14" s="19"/>
    </row>
    <row r="15" spans="1:4" ht="15.75">
      <c r="A15" s="1"/>
      <c r="B15" s="1"/>
      <c r="C15" s="19"/>
    </row>
    <row r="16" spans="1:4" ht="15.75">
      <c r="A16" s="1"/>
      <c r="B16" s="1"/>
      <c r="C16" s="19"/>
    </row>
    <row r="17" spans="1:3" ht="15.75">
      <c r="A17" s="1"/>
      <c r="B17" s="1"/>
      <c r="C17" s="19"/>
    </row>
    <row r="18" spans="1:3" ht="15.75">
      <c r="A18" s="1"/>
      <c r="B18" s="1"/>
      <c r="C18" s="19"/>
    </row>
    <row r="19" spans="1:3" ht="15.75">
      <c r="A19" s="1"/>
      <c r="B19" s="1"/>
      <c r="C19" s="19"/>
    </row>
    <row r="20" spans="1:3" ht="15.75">
      <c r="A20" s="1"/>
      <c r="B20" s="1"/>
      <c r="C20" s="19"/>
    </row>
  </sheetData>
  <mergeCells count="1">
    <mergeCell ref="A3:C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9" fitToHeight="0" pageOrder="overThenDown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1"/>
  <sheetViews>
    <sheetView topLeftCell="A2" workbookViewId="0">
      <selection sqref="A1:D13"/>
    </sheetView>
  </sheetViews>
  <sheetFormatPr defaultRowHeight="12.75"/>
  <cols>
    <col min="1" max="1" width="8" customWidth="1"/>
    <col min="2" max="2" width="64.7109375" customWidth="1"/>
    <col min="3" max="4" width="13.7109375" customWidth="1"/>
  </cols>
  <sheetData>
    <row r="1" spans="1:10" ht="81" customHeight="1">
      <c r="B1" s="117"/>
      <c r="C1" s="244" t="s">
        <v>566</v>
      </c>
      <c r="D1" s="244"/>
      <c r="I1" s="286"/>
      <c r="J1" s="286"/>
    </row>
    <row r="2" spans="1:10" ht="74.25" customHeight="1">
      <c r="B2" s="82"/>
      <c r="C2" s="244"/>
      <c r="D2" s="244"/>
    </row>
    <row r="3" spans="1:10" ht="40.5" customHeight="1">
      <c r="B3" s="271" t="s">
        <v>541</v>
      </c>
      <c r="C3" s="271"/>
      <c r="D3" s="111"/>
    </row>
    <row r="4" spans="1:10" ht="15.75" customHeight="1" thickBot="1">
      <c r="B4" s="111"/>
      <c r="C4" s="111"/>
      <c r="D4" s="186" t="s">
        <v>167</v>
      </c>
    </row>
    <row r="5" spans="1:10" s="28" customFormat="1" ht="35.25" customHeight="1" thickBot="1">
      <c r="A5" s="226" t="s">
        <v>332</v>
      </c>
      <c r="B5" s="226" t="s">
        <v>333</v>
      </c>
      <c r="C5" s="235" t="s">
        <v>451</v>
      </c>
      <c r="D5" s="236" t="s">
        <v>542</v>
      </c>
    </row>
    <row r="6" spans="1:10" s="28" customFormat="1" ht="56.25">
      <c r="A6" s="228" t="s">
        <v>334</v>
      </c>
      <c r="B6" s="229" t="s">
        <v>347</v>
      </c>
      <c r="C6" s="237">
        <f>C7+C8+C9</f>
        <v>2949.2</v>
      </c>
      <c r="D6" s="238">
        <f>D7+D8+D9</f>
        <v>2870.3</v>
      </c>
    </row>
    <row r="7" spans="1:10" s="28" customFormat="1" ht="56.25">
      <c r="A7" s="228" t="s">
        <v>168</v>
      </c>
      <c r="B7" s="230" t="s">
        <v>459</v>
      </c>
      <c r="C7" s="237">
        <v>1402.4</v>
      </c>
      <c r="D7" s="209">
        <v>1402.4</v>
      </c>
    </row>
    <row r="8" spans="1:10" s="28" customFormat="1" ht="18.75">
      <c r="A8" s="34" t="s">
        <v>271</v>
      </c>
      <c r="B8" s="229" t="s">
        <v>337</v>
      </c>
      <c r="C8" s="237">
        <v>0</v>
      </c>
      <c r="D8" s="209">
        <v>0</v>
      </c>
    </row>
    <row r="9" spans="1:10" s="28" customFormat="1" ht="18.75">
      <c r="A9" s="34" t="s">
        <v>335</v>
      </c>
      <c r="B9" s="229" t="s">
        <v>336</v>
      </c>
      <c r="C9" s="237">
        <v>1546.8</v>
      </c>
      <c r="D9" s="238">
        <v>1467.9</v>
      </c>
    </row>
    <row r="10" spans="1:10" s="28" customFormat="1" ht="18.75">
      <c r="A10" s="231">
        <v>2</v>
      </c>
      <c r="B10" s="232" t="s">
        <v>430</v>
      </c>
      <c r="C10" s="209">
        <v>634.36</v>
      </c>
      <c r="D10" s="209">
        <v>635.86</v>
      </c>
    </row>
    <row r="11" spans="1:10" s="28" customFormat="1" ht="18.75">
      <c r="A11" s="233"/>
      <c r="B11" s="239" t="s">
        <v>372</v>
      </c>
      <c r="C11" s="209">
        <f>C6+C10</f>
        <v>3583.56</v>
      </c>
      <c r="D11" s="209">
        <f>D6+D10</f>
        <v>3506.1600000000003</v>
      </c>
    </row>
  </sheetData>
  <mergeCells count="3">
    <mergeCell ref="B3:C3"/>
    <mergeCell ref="I1:J1"/>
    <mergeCell ref="C1:D2"/>
  </mergeCells>
  <pageMargins left="0.7" right="0.7" top="0.75" bottom="0.75" header="0.3" footer="0.3"/>
  <pageSetup paperSize="9" scale="8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20"/>
  <sheetViews>
    <sheetView tabSelected="1" view="pageBreakPreview" topLeftCell="A4" zoomScale="90" zoomScaleSheetLayoutView="90" workbookViewId="0">
      <selection sqref="A1:D10"/>
    </sheetView>
  </sheetViews>
  <sheetFormatPr defaultRowHeight="12.75"/>
  <cols>
    <col min="1" max="1" width="31.85546875" customWidth="1"/>
    <col min="2" max="2" width="16.5703125" customWidth="1"/>
    <col min="3" max="3" width="18.140625" customWidth="1"/>
    <col min="4" max="4" width="22.42578125" customWidth="1"/>
  </cols>
  <sheetData>
    <row r="1" spans="1:5" ht="200.25" customHeight="1">
      <c r="C1" s="112"/>
      <c r="D1" s="200" t="s">
        <v>568</v>
      </c>
      <c r="E1" s="15"/>
    </row>
    <row r="2" spans="1:5">
      <c r="C2" s="15"/>
      <c r="D2" s="15"/>
      <c r="E2" s="15"/>
    </row>
    <row r="3" spans="1:5" s="27" customFormat="1" ht="129.75" customHeight="1">
      <c r="A3" s="280" t="s">
        <v>569</v>
      </c>
      <c r="B3" s="280"/>
      <c r="C3" s="280"/>
      <c r="D3" s="280"/>
    </row>
    <row r="4" spans="1:5" s="20" customFormat="1" ht="15.75">
      <c r="C4" s="25" t="s">
        <v>167</v>
      </c>
      <c r="D4" s="25"/>
    </row>
    <row r="5" spans="1:5" s="27" customFormat="1" ht="113.25" customHeight="1">
      <c r="A5" s="31" t="s">
        <v>189</v>
      </c>
      <c r="B5" s="31" t="s">
        <v>169</v>
      </c>
      <c r="C5" s="113" t="s">
        <v>452</v>
      </c>
      <c r="D5" s="43" t="s">
        <v>543</v>
      </c>
    </row>
    <row r="6" spans="1:5" s="21" customFormat="1" ht="11.25">
      <c r="A6" s="44">
        <v>1</v>
      </c>
      <c r="B6" s="44">
        <v>2</v>
      </c>
      <c r="C6" s="114">
        <v>3</v>
      </c>
      <c r="D6" s="115"/>
    </row>
    <row r="7" spans="1:5" s="40" customFormat="1" ht="173.25">
      <c r="A7" s="22" t="s">
        <v>368</v>
      </c>
      <c r="B7" s="22"/>
      <c r="C7" s="218">
        <v>331.65800000000002</v>
      </c>
      <c r="D7" s="218">
        <v>0</v>
      </c>
    </row>
    <row r="8" spans="1:5" s="42" customFormat="1" ht="15.75">
      <c r="A8" s="45" t="s">
        <v>1</v>
      </c>
      <c r="B8" s="45" t="s">
        <v>171</v>
      </c>
      <c r="C8" s="214">
        <f>C7</f>
        <v>331.65800000000002</v>
      </c>
      <c r="D8" s="214">
        <f>D7</f>
        <v>0</v>
      </c>
    </row>
    <row r="9" spans="1:5" s="42" customFormat="1" ht="15.75">
      <c r="A9" s="23"/>
      <c r="B9" s="23"/>
      <c r="C9" s="24"/>
      <c r="D9" s="24"/>
    </row>
    <row r="10" spans="1:5" ht="15.75">
      <c r="A10" s="23"/>
      <c r="B10" s="23"/>
      <c r="C10" s="24"/>
      <c r="D10" s="24"/>
    </row>
    <row r="11" spans="1:5" ht="15.75">
      <c r="A11" s="23"/>
      <c r="B11" s="23"/>
      <c r="C11" s="24"/>
      <c r="D11" s="24"/>
    </row>
    <row r="12" spans="1:5" ht="15.75">
      <c r="A12" s="23"/>
      <c r="B12" s="23"/>
      <c r="C12" s="24"/>
      <c r="D12" s="24"/>
    </row>
    <row r="13" spans="1:5" ht="15.75">
      <c r="A13" s="23"/>
      <c r="B13" s="23"/>
      <c r="C13" s="24"/>
      <c r="D13" s="24"/>
    </row>
    <row r="14" spans="1:5" ht="15.75">
      <c r="A14" s="2"/>
      <c r="B14" s="2"/>
      <c r="C14" s="19"/>
      <c r="D14" s="19"/>
    </row>
    <row r="15" spans="1:5" ht="15.75">
      <c r="A15" s="1"/>
      <c r="B15" s="1"/>
      <c r="C15" s="19"/>
      <c r="D15" s="19"/>
    </row>
    <row r="16" spans="1:5" ht="15.75">
      <c r="A16" s="1"/>
      <c r="B16" s="1"/>
      <c r="C16" s="19"/>
      <c r="D16" s="19"/>
    </row>
    <row r="17" spans="1:4" ht="15.75">
      <c r="A17" s="1"/>
      <c r="B17" s="1"/>
      <c r="C17" s="19"/>
      <c r="D17" s="19"/>
    </row>
    <row r="18" spans="1:4" ht="15.75">
      <c r="A18" s="1"/>
      <c r="B18" s="1"/>
      <c r="C18" s="19"/>
      <c r="D18" s="19"/>
    </row>
    <row r="19" spans="1:4" ht="15.75">
      <c r="A19" s="1"/>
      <c r="B19" s="1"/>
      <c r="C19" s="19"/>
      <c r="D19" s="19"/>
    </row>
    <row r="20" spans="1:4" ht="15.75">
      <c r="A20" s="1"/>
      <c r="B20" s="1"/>
      <c r="C20" s="19"/>
      <c r="D20" s="19"/>
    </row>
  </sheetData>
  <mergeCells count="1">
    <mergeCell ref="A3:D3"/>
  </mergeCells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89"/>
  <sheetViews>
    <sheetView view="pageBreakPreview" topLeftCell="A80" zoomScale="90" zoomScaleSheetLayoutView="90" workbookViewId="0">
      <selection activeCell="A9" sqref="A9:XFD9"/>
    </sheetView>
  </sheetViews>
  <sheetFormatPr defaultColWidth="3.5703125" defaultRowHeight="42" customHeight="1"/>
  <cols>
    <col min="1" max="1" width="5.28515625" style="155" customWidth="1"/>
    <col min="2" max="2" width="67.140625" style="156" customWidth="1"/>
    <col min="3" max="3" width="13.7109375" style="156" customWidth="1"/>
    <col min="4" max="5" width="6.5703125" style="116" customWidth="1"/>
    <col min="6" max="6" width="20" style="116" customWidth="1"/>
    <col min="7" max="7" width="9.140625" style="116" customWidth="1"/>
    <col min="8" max="8" width="12.140625" style="116" customWidth="1"/>
    <col min="9" max="9" width="0.28515625" style="157" hidden="1" customWidth="1"/>
    <col min="10" max="11" width="9.140625" style="157" hidden="1" customWidth="1"/>
    <col min="12" max="253" width="9.140625" style="157" customWidth="1"/>
    <col min="254" max="16384" width="3.5703125" style="157"/>
  </cols>
  <sheetData>
    <row r="1" spans="1:8" ht="134.25" customHeight="1">
      <c r="B1" s="275"/>
      <c r="C1" s="275"/>
      <c r="D1" s="275"/>
      <c r="F1" s="275" t="s">
        <v>563</v>
      </c>
      <c r="G1" s="275"/>
      <c r="H1" s="275"/>
    </row>
    <row r="2" spans="1:8" ht="42" hidden="1" customHeight="1">
      <c r="G2" s="147"/>
      <c r="H2" s="147"/>
    </row>
    <row r="3" spans="1:8" s="11" customFormat="1" ht="36.75" customHeight="1">
      <c r="A3" s="262" t="s">
        <v>544</v>
      </c>
      <c r="B3" s="262"/>
      <c r="C3" s="262"/>
      <c r="D3" s="262"/>
      <c r="E3" s="262"/>
      <c r="F3" s="262"/>
      <c r="G3" s="262"/>
      <c r="H3" s="277"/>
    </row>
    <row r="4" spans="1:8" s="160" customFormat="1" ht="42" hidden="1" customHeight="1">
      <c r="A4" s="158"/>
      <c r="B4" s="158"/>
      <c r="C4" s="158"/>
      <c r="D4" s="158"/>
      <c r="E4" s="158"/>
      <c r="F4" s="159"/>
      <c r="G4" s="281" t="s">
        <v>72</v>
      </c>
      <c r="H4" s="281"/>
    </row>
    <row r="5" spans="1:8" s="160" customFormat="1" ht="21.75" customHeight="1">
      <c r="A5" s="158"/>
      <c r="B5" s="158"/>
      <c r="C5" s="158"/>
      <c r="D5" s="158"/>
      <c r="E5" s="158"/>
      <c r="F5" s="159"/>
      <c r="G5" s="159"/>
      <c r="H5" s="159" t="s">
        <v>72</v>
      </c>
    </row>
    <row r="6" spans="1:8" s="161" customFormat="1" ht="39.75" customHeight="1">
      <c r="A6" s="119" t="s">
        <v>73</v>
      </c>
      <c r="B6" s="119" t="s">
        <v>74</v>
      </c>
      <c r="C6" s="75" t="s">
        <v>492</v>
      </c>
      <c r="D6" s="120" t="s">
        <v>185</v>
      </c>
      <c r="E6" s="120" t="s">
        <v>186</v>
      </c>
      <c r="F6" s="120" t="s">
        <v>187</v>
      </c>
      <c r="G6" s="120" t="s">
        <v>188</v>
      </c>
      <c r="H6" s="119" t="s">
        <v>75</v>
      </c>
    </row>
    <row r="7" spans="1:8" s="41" customFormat="1" ht="17.25" customHeight="1">
      <c r="A7" s="119">
        <v>1</v>
      </c>
      <c r="B7" s="119">
        <v>2</v>
      </c>
      <c r="C7" s="119">
        <v>3</v>
      </c>
      <c r="D7" s="75" t="s">
        <v>77</v>
      </c>
      <c r="E7" s="75" t="s">
        <v>78</v>
      </c>
      <c r="F7" s="75" t="s">
        <v>79</v>
      </c>
      <c r="G7" s="75" t="s">
        <v>493</v>
      </c>
      <c r="H7" s="119">
        <v>8</v>
      </c>
    </row>
    <row r="8" spans="1:8" s="41" customFormat="1" ht="21" customHeight="1">
      <c r="A8" s="119"/>
      <c r="B8" s="119" t="s">
        <v>345</v>
      </c>
      <c r="C8" s="119">
        <v>804</v>
      </c>
      <c r="D8" s="75"/>
      <c r="E8" s="75"/>
      <c r="F8" s="75"/>
      <c r="G8" s="75"/>
      <c r="H8" s="119"/>
    </row>
    <row r="9" spans="1:8" s="41" customFormat="1" ht="24.75" customHeight="1">
      <c r="A9" s="168">
        <v>1</v>
      </c>
      <c r="B9" s="122" t="s">
        <v>227</v>
      </c>
      <c r="C9" s="144" t="s">
        <v>348</v>
      </c>
      <c r="D9" s="75" t="s">
        <v>228</v>
      </c>
      <c r="E9" s="75"/>
      <c r="F9" s="75"/>
      <c r="G9" s="122"/>
      <c r="H9" s="211">
        <f>H10+H15+H25</f>
        <v>2120.5599999999995</v>
      </c>
    </row>
    <row r="10" spans="1:8" s="41" customFormat="1" ht="42" customHeight="1">
      <c r="A10" s="107" t="s">
        <v>168</v>
      </c>
      <c r="B10" s="201" t="s">
        <v>229</v>
      </c>
      <c r="C10" s="195" t="s">
        <v>348</v>
      </c>
      <c r="D10" s="107" t="s">
        <v>228</v>
      </c>
      <c r="E10" s="107"/>
      <c r="F10" s="107"/>
      <c r="G10" s="107"/>
      <c r="H10" s="212">
        <f>H11</f>
        <v>497.06</v>
      </c>
    </row>
    <row r="11" spans="1:8" s="41" customFormat="1" ht="34.5" customHeight="1">
      <c r="A11" s="121"/>
      <c r="B11" s="132" t="s">
        <v>494</v>
      </c>
      <c r="C11" s="152">
        <v>804</v>
      </c>
      <c r="D11" s="75" t="s">
        <v>228</v>
      </c>
      <c r="E11" s="75" t="s">
        <v>230</v>
      </c>
      <c r="F11" s="75" t="s">
        <v>417</v>
      </c>
      <c r="G11" s="75"/>
      <c r="H11" s="211">
        <f>H12</f>
        <v>497.06</v>
      </c>
    </row>
    <row r="12" spans="1:8" s="41" customFormat="1" ht="23.25" customHeight="1">
      <c r="A12" s="121"/>
      <c r="B12" s="122" t="s">
        <v>397</v>
      </c>
      <c r="C12" s="152">
        <v>804</v>
      </c>
      <c r="D12" s="75" t="s">
        <v>228</v>
      </c>
      <c r="E12" s="75" t="s">
        <v>230</v>
      </c>
      <c r="F12" s="75" t="s">
        <v>495</v>
      </c>
      <c r="G12" s="75"/>
      <c r="H12" s="211">
        <f>H13+H14</f>
        <v>497.06</v>
      </c>
    </row>
    <row r="13" spans="1:8" s="41" customFormat="1" ht="21.75" customHeight="1">
      <c r="A13" s="121"/>
      <c r="B13" s="122" t="s">
        <v>315</v>
      </c>
      <c r="C13" s="152">
        <v>804</v>
      </c>
      <c r="D13" s="75" t="s">
        <v>228</v>
      </c>
      <c r="E13" s="75" t="s">
        <v>230</v>
      </c>
      <c r="F13" s="75" t="s">
        <v>371</v>
      </c>
      <c r="G13" s="75" t="s">
        <v>234</v>
      </c>
      <c r="H13" s="211">
        <v>381.76</v>
      </c>
    </row>
    <row r="14" spans="1:8" s="161" customFormat="1" ht="36" customHeight="1">
      <c r="A14" s="121"/>
      <c r="B14" s="122" t="s">
        <v>316</v>
      </c>
      <c r="C14" s="152">
        <v>804</v>
      </c>
      <c r="D14" s="75" t="s">
        <v>228</v>
      </c>
      <c r="E14" s="75" t="s">
        <v>230</v>
      </c>
      <c r="F14" s="75" t="s">
        <v>371</v>
      </c>
      <c r="G14" s="75" t="s">
        <v>317</v>
      </c>
      <c r="H14" s="211">
        <v>115.3</v>
      </c>
    </row>
    <row r="15" spans="1:8" s="161" customFormat="1" ht="63" customHeight="1">
      <c r="A15" s="107" t="s">
        <v>271</v>
      </c>
      <c r="B15" s="201" t="s">
        <v>235</v>
      </c>
      <c r="C15" s="194">
        <v>804</v>
      </c>
      <c r="D15" s="195" t="s">
        <v>228</v>
      </c>
      <c r="E15" s="195"/>
      <c r="F15" s="107"/>
      <c r="G15" s="107"/>
      <c r="H15" s="212">
        <f>H16</f>
        <v>1619.7999999999997</v>
      </c>
    </row>
    <row r="16" spans="1:8" s="162" customFormat="1" ht="54.75" customHeight="1">
      <c r="A16" s="121"/>
      <c r="B16" s="132" t="s">
        <v>459</v>
      </c>
      <c r="C16" s="152">
        <v>804</v>
      </c>
      <c r="D16" s="75" t="s">
        <v>228</v>
      </c>
      <c r="E16" s="75" t="s">
        <v>236</v>
      </c>
      <c r="F16" s="75" t="s">
        <v>497</v>
      </c>
      <c r="G16" s="75"/>
      <c r="H16" s="211">
        <f>H17+H20+H21+H22+H23+H24</f>
        <v>1619.7999999999997</v>
      </c>
    </row>
    <row r="17" spans="1:8" s="162" customFormat="1" ht="36.75" customHeight="1">
      <c r="A17" s="121"/>
      <c r="B17" s="122" t="s">
        <v>366</v>
      </c>
      <c r="C17" s="152">
        <v>804</v>
      </c>
      <c r="D17" s="75" t="s">
        <v>228</v>
      </c>
      <c r="E17" s="75" t="s">
        <v>236</v>
      </c>
      <c r="F17" s="75" t="s">
        <v>551</v>
      </c>
      <c r="G17" s="75"/>
      <c r="H17" s="211">
        <f>H18+H19</f>
        <v>1402.3999999999999</v>
      </c>
    </row>
    <row r="18" spans="1:8" s="162" customFormat="1" ht="27" customHeight="1">
      <c r="A18" s="121"/>
      <c r="B18" s="122" t="s">
        <v>315</v>
      </c>
      <c r="C18" s="152">
        <v>804</v>
      </c>
      <c r="D18" s="75" t="s">
        <v>228</v>
      </c>
      <c r="E18" s="75" t="s">
        <v>236</v>
      </c>
      <c r="F18" s="75" t="s">
        <v>552</v>
      </c>
      <c r="G18" s="75" t="s">
        <v>234</v>
      </c>
      <c r="H18" s="211">
        <v>1077.1099999999999</v>
      </c>
    </row>
    <row r="19" spans="1:8" s="162" customFormat="1" ht="54.75" customHeight="1">
      <c r="A19" s="121"/>
      <c r="B19" s="122" t="s">
        <v>316</v>
      </c>
      <c r="C19" s="152">
        <v>804</v>
      </c>
      <c r="D19" s="75" t="s">
        <v>228</v>
      </c>
      <c r="E19" s="75" t="s">
        <v>236</v>
      </c>
      <c r="F19" s="75" t="s">
        <v>552</v>
      </c>
      <c r="G19" s="75" t="s">
        <v>317</v>
      </c>
      <c r="H19" s="211">
        <v>325.29000000000002</v>
      </c>
    </row>
    <row r="20" spans="1:8" s="162" customFormat="1" ht="36" customHeight="1">
      <c r="A20" s="121"/>
      <c r="B20" s="122" t="s">
        <v>239</v>
      </c>
      <c r="C20" s="152">
        <v>804</v>
      </c>
      <c r="D20" s="75" t="s">
        <v>228</v>
      </c>
      <c r="E20" s="75" t="s">
        <v>236</v>
      </c>
      <c r="F20" s="75" t="s">
        <v>553</v>
      </c>
      <c r="G20" s="75" t="s">
        <v>240</v>
      </c>
      <c r="H20" s="211">
        <v>67.599999999999994</v>
      </c>
    </row>
    <row r="21" spans="1:8" s="162" customFormat="1" ht="19.5" customHeight="1">
      <c r="A21" s="121"/>
      <c r="B21" s="122" t="s">
        <v>457</v>
      </c>
      <c r="C21" s="152">
        <v>804</v>
      </c>
      <c r="D21" s="75" t="s">
        <v>228</v>
      </c>
      <c r="E21" s="75" t="s">
        <v>236</v>
      </c>
      <c r="F21" s="75" t="s">
        <v>553</v>
      </c>
      <c r="G21" s="75" t="s">
        <v>242</v>
      </c>
      <c r="H21" s="211">
        <v>112.8</v>
      </c>
    </row>
    <row r="22" spans="1:8" s="162" customFormat="1" ht="19.5" customHeight="1">
      <c r="A22" s="121"/>
      <c r="B22" s="122" t="s">
        <v>244</v>
      </c>
      <c r="C22" s="152">
        <v>804</v>
      </c>
      <c r="D22" s="75" t="s">
        <v>228</v>
      </c>
      <c r="E22" s="75" t="s">
        <v>236</v>
      </c>
      <c r="F22" s="75" t="s">
        <v>553</v>
      </c>
      <c r="G22" s="75" t="s">
        <v>245</v>
      </c>
      <c r="H22" s="211">
        <v>20</v>
      </c>
    </row>
    <row r="23" spans="1:8" s="162" customFormat="1" ht="21" customHeight="1">
      <c r="A23" s="121"/>
      <c r="B23" s="122" t="s">
        <v>243</v>
      </c>
      <c r="C23" s="152">
        <v>804</v>
      </c>
      <c r="D23" s="75" t="s">
        <v>228</v>
      </c>
      <c r="E23" s="75" t="s">
        <v>236</v>
      </c>
      <c r="F23" s="75" t="s">
        <v>553</v>
      </c>
      <c r="G23" s="75" t="s">
        <v>247</v>
      </c>
      <c r="H23" s="211">
        <v>2</v>
      </c>
    </row>
    <row r="24" spans="1:8" s="162" customFormat="1" ht="17.25" customHeight="1">
      <c r="A24" s="121"/>
      <c r="B24" s="122" t="s">
        <v>243</v>
      </c>
      <c r="C24" s="152">
        <v>804</v>
      </c>
      <c r="D24" s="75" t="s">
        <v>228</v>
      </c>
      <c r="E24" s="75" t="s">
        <v>236</v>
      </c>
      <c r="F24" s="75" t="s">
        <v>553</v>
      </c>
      <c r="G24" s="75" t="s">
        <v>373</v>
      </c>
      <c r="H24" s="211">
        <v>15</v>
      </c>
    </row>
    <row r="25" spans="1:8" s="175" customFormat="1" ht="21.75" customHeight="1">
      <c r="A25" s="107" t="s">
        <v>387</v>
      </c>
      <c r="B25" s="201" t="s">
        <v>64</v>
      </c>
      <c r="C25" s="194">
        <v>804</v>
      </c>
      <c r="D25" s="107" t="s">
        <v>228</v>
      </c>
      <c r="E25" s="107"/>
      <c r="F25" s="107"/>
      <c r="G25" s="107"/>
      <c r="H25" s="212">
        <f>H26</f>
        <v>3.7</v>
      </c>
    </row>
    <row r="26" spans="1:8" ht="19.5" customHeight="1">
      <c r="A26" s="124"/>
      <c r="B26" s="122" t="s">
        <v>251</v>
      </c>
      <c r="C26" s="152">
        <v>804</v>
      </c>
      <c r="D26" s="75" t="s">
        <v>228</v>
      </c>
      <c r="E26" s="75" t="s">
        <v>250</v>
      </c>
      <c r="F26" s="75" t="s">
        <v>418</v>
      </c>
      <c r="G26" s="75"/>
      <c r="H26" s="211">
        <v>3.7</v>
      </c>
    </row>
    <row r="27" spans="1:8" ht="23.25" customHeight="1">
      <c r="A27" s="121"/>
      <c r="B27" s="122" t="s">
        <v>319</v>
      </c>
      <c r="C27" s="152">
        <v>804</v>
      </c>
      <c r="D27" s="75" t="s">
        <v>228</v>
      </c>
      <c r="E27" s="75" t="s">
        <v>250</v>
      </c>
      <c r="F27" s="75" t="s">
        <v>339</v>
      </c>
      <c r="G27" s="75" t="s">
        <v>252</v>
      </c>
      <c r="H27" s="211">
        <v>3.7</v>
      </c>
    </row>
    <row r="28" spans="1:8" s="175" customFormat="1" ht="21.75" customHeight="1">
      <c r="A28" s="168">
        <v>2</v>
      </c>
      <c r="B28" s="201" t="s">
        <v>253</v>
      </c>
      <c r="C28" s="194">
        <v>804</v>
      </c>
      <c r="D28" s="107" t="s">
        <v>230</v>
      </c>
      <c r="E28" s="107"/>
      <c r="F28" s="107"/>
      <c r="G28" s="107"/>
      <c r="H28" s="212">
        <f>H29</f>
        <v>133.5</v>
      </c>
    </row>
    <row r="29" spans="1:8" ht="24.75" customHeight="1">
      <c r="A29" s="124" t="s">
        <v>270</v>
      </c>
      <c r="B29" s="122" t="s">
        <v>88</v>
      </c>
      <c r="C29" s="152">
        <v>804</v>
      </c>
      <c r="D29" s="75" t="s">
        <v>230</v>
      </c>
      <c r="E29" s="75" t="s">
        <v>254</v>
      </c>
      <c r="F29" s="75"/>
      <c r="G29" s="75"/>
      <c r="H29" s="211">
        <f>H30+H33</f>
        <v>133.5</v>
      </c>
    </row>
    <row r="30" spans="1:8" ht="47.25" customHeight="1">
      <c r="A30" s="121"/>
      <c r="B30" s="129" t="s">
        <v>409</v>
      </c>
      <c r="C30" s="152">
        <v>804</v>
      </c>
      <c r="D30" s="75" t="s">
        <v>230</v>
      </c>
      <c r="E30" s="75" t="s">
        <v>254</v>
      </c>
      <c r="F30" s="75" t="s">
        <v>424</v>
      </c>
      <c r="G30" s="75"/>
      <c r="H30" s="211">
        <f>H31+H32</f>
        <v>130.83000000000001</v>
      </c>
    </row>
    <row r="31" spans="1:8" ht="38.25" customHeight="1">
      <c r="A31" s="121"/>
      <c r="B31" s="122" t="s">
        <v>365</v>
      </c>
      <c r="C31" s="152">
        <v>804</v>
      </c>
      <c r="D31" s="75" t="s">
        <v>230</v>
      </c>
      <c r="E31" s="75" t="s">
        <v>254</v>
      </c>
      <c r="F31" s="75" t="s">
        <v>381</v>
      </c>
      <c r="G31" s="75" t="s">
        <v>234</v>
      </c>
      <c r="H31" s="211">
        <v>100.48</v>
      </c>
    </row>
    <row r="32" spans="1:8" ht="53.25" customHeight="1">
      <c r="A32" s="121"/>
      <c r="B32" s="122" t="s">
        <v>316</v>
      </c>
      <c r="C32" s="152">
        <v>804</v>
      </c>
      <c r="D32" s="75" t="s">
        <v>230</v>
      </c>
      <c r="E32" s="75" t="s">
        <v>254</v>
      </c>
      <c r="F32" s="75" t="s">
        <v>381</v>
      </c>
      <c r="G32" s="75" t="s">
        <v>317</v>
      </c>
      <c r="H32" s="211">
        <v>30.35</v>
      </c>
    </row>
    <row r="33" spans="1:8" ht="21.75" customHeight="1">
      <c r="A33" s="121"/>
      <c r="B33" s="122" t="s">
        <v>457</v>
      </c>
      <c r="C33" s="152">
        <v>804</v>
      </c>
      <c r="D33" s="75" t="s">
        <v>230</v>
      </c>
      <c r="E33" s="75" t="s">
        <v>254</v>
      </c>
      <c r="F33" s="75" t="s">
        <v>381</v>
      </c>
      <c r="G33" s="75" t="s">
        <v>242</v>
      </c>
      <c r="H33" s="211">
        <v>2.67</v>
      </c>
    </row>
    <row r="34" spans="1:8" s="175" customFormat="1" ht="34.5" customHeight="1">
      <c r="A34" s="107" t="s">
        <v>255</v>
      </c>
      <c r="B34" s="201" t="s">
        <v>359</v>
      </c>
      <c r="C34" s="194">
        <v>804</v>
      </c>
      <c r="D34" s="107" t="s">
        <v>254</v>
      </c>
      <c r="E34" s="107"/>
      <c r="F34" s="107"/>
      <c r="G34" s="107"/>
      <c r="H34" s="212">
        <f>H35</f>
        <v>2</v>
      </c>
    </row>
    <row r="35" spans="1:8" ht="30.75" customHeight="1">
      <c r="A35" s="124" t="s">
        <v>349</v>
      </c>
      <c r="B35" s="108" t="s">
        <v>398</v>
      </c>
      <c r="C35" s="152">
        <v>804</v>
      </c>
      <c r="D35" s="75" t="s">
        <v>254</v>
      </c>
      <c r="E35" s="75" t="s">
        <v>360</v>
      </c>
      <c r="F35" s="75" t="s">
        <v>419</v>
      </c>
      <c r="G35" s="75"/>
      <c r="H35" s="211">
        <v>2</v>
      </c>
    </row>
    <row r="36" spans="1:8" ht="33" customHeight="1">
      <c r="A36" s="124"/>
      <c r="B36" s="122" t="s">
        <v>521</v>
      </c>
      <c r="C36" s="152">
        <v>804</v>
      </c>
      <c r="D36" s="75" t="s">
        <v>254</v>
      </c>
      <c r="E36" s="75" t="s">
        <v>360</v>
      </c>
      <c r="F36" s="75" t="s">
        <v>412</v>
      </c>
      <c r="G36" s="75"/>
      <c r="H36" s="211">
        <v>2</v>
      </c>
    </row>
    <row r="37" spans="1:8" ht="33" customHeight="1">
      <c r="A37" s="124"/>
      <c r="B37" s="122" t="s">
        <v>431</v>
      </c>
      <c r="C37" s="152">
        <v>804</v>
      </c>
      <c r="D37" s="75" t="s">
        <v>254</v>
      </c>
      <c r="E37" s="75" t="s">
        <v>360</v>
      </c>
      <c r="F37" s="75" t="s">
        <v>413</v>
      </c>
      <c r="G37" s="75"/>
      <c r="H37" s="211">
        <v>2</v>
      </c>
    </row>
    <row r="38" spans="1:8" ht="29.25" customHeight="1">
      <c r="A38" s="124"/>
      <c r="B38" s="122" t="s">
        <v>457</v>
      </c>
      <c r="C38" s="152">
        <v>804</v>
      </c>
      <c r="D38" s="75" t="s">
        <v>254</v>
      </c>
      <c r="E38" s="75" t="s">
        <v>360</v>
      </c>
      <c r="F38" s="75" t="s">
        <v>399</v>
      </c>
      <c r="G38" s="75" t="s">
        <v>242</v>
      </c>
      <c r="H38" s="211">
        <v>2</v>
      </c>
    </row>
    <row r="39" spans="1:8" s="175" customFormat="1" ht="18" customHeight="1">
      <c r="A39" s="107" t="s">
        <v>259</v>
      </c>
      <c r="B39" s="201" t="s">
        <v>357</v>
      </c>
      <c r="C39" s="194">
        <v>804</v>
      </c>
      <c r="D39" s="107" t="s">
        <v>236</v>
      </c>
      <c r="E39" s="107"/>
      <c r="F39" s="107"/>
      <c r="G39" s="107"/>
      <c r="H39" s="212">
        <f>H40</f>
        <v>2</v>
      </c>
    </row>
    <row r="40" spans="1:8" s="163" customFormat="1" ht="19.5" customHeight="1">
      <c r="A40" s="124" t="s">
        <v>320</v>
      </c>
      <c r="B40" s="122" t="s">
        <v>56</v>
      </c>
      <c r="C40" s="152">
        <v>804</v>
      </c>
      <c r="D40" s="144" t="s">
        <v>236</v>
      </c>
      <c r="E40" s="144" t="s">
        <v>358</v>
      </c>
      <c r="F40" s="75"/>
      <c r="G40" s="75"/>
      <c r="H40" s="211">
        <v>2</v>
      </c>
    </row>
    <row r="41" spans="1:8" s="163" customFormat="1" ht="23.25" customHeight="1">
      <c r="A41" s="124"/>
      <c r="B41" s="108" t="s">
        <v>398</v>
      </c>
      <c r="C41" s="152">
        <v>804</v>
      </c>
      <c r="D41" s="144" t="s">
        <v>236</v>
      </c>
      <c r="E41" s="144" t="s">
        <v>358</v>
      </c>
      <c r="F41" s="75" t="s">
        <v>419</v>
      </c>
      <c r="G41" s="75"/>
      <c r="H41" s="211">
        <v>2</v>
      </c>
    </row>
    <row r="42" spans="1:8" ht="49.5" customHeight="1">
      <c r="A42" s="193"/>
      <c r="B42" s="122" t="s">
        <v>400</v>
      </c>
      <c r="C42" s="152">
        <v>804</v>
      </c>
      <c r="D42" s="144" t="s">
        <v>236</v>
      </c>
      <c r="E42" s="144" t="s">
        <v>358</v>
      </c>
      <c r="F42" s="75" t="s">
        <v>401</v>
      </c>
      <c r="G42" s="75"/>
      <c r="H42" s="211">
        <v>2</v>
      </c>
    </row>
    <row r="43" spans="1:8" ht="49.5" customHeight="1">
      <c r="A43" s="125"/>
      <c r="B43" s="122" t="s">
        <v>518</v>
      </c>
      <c r="C43" s="152">
        <v>804</v>
      </c>
      <c r="D43" s="144" t="s">
        <v>236</v>
      </c>
      <c r="E43" s="144" t="s">
        <v>358</v>
      </c>
      <c r="F43" s="75" t="s">
        <v>508</v>
      </c>
      <c r="G43" s="75"/>
      <c r="H43" s="211">
        <v>2</v>
      </c>
    </row>
    <row r="44" spans="1:8" ht="19.5" customHeight="1">
      <c r="A44" s="124"/>
      <c r="B44" s="122" t="s">
        <v>457</v>
      </c>
      <c r="C44" s="152">
        <v>804</v>
      </c>
      <c r="D44" s="144" t="s">
        <v>236</v>
      </c>
      <c r="E44" s="144" t="s">
        <v>358</v>
      </c>
      <c r="F44" s="75" t="s">
        <v>383</v>
      </c>
      <c r="G44" s="75" t="s">
        <v>242</v>
      </c>
      <c r="H44" s="211">
        <v>2</v>
      </c>
    </row>
    <row r="45" spans="1:8" s="175" customFormat="1" ht="20.25" customHeight="1">
      <c r="A45" s="107" t="s">
        <v>455</v>
      </c>
      <c r="B45" s="201" t="s">
        <v>105</v>
      </c>
      <c r="C45" s="194">
        <v>804</v>
      </c>
      <c r="D45" s="107" t="s">
        <v>236</v>
      </c>
      <c r="E45" s="75"/>
      <c r="F45" s="75"/>
      <c r="G45" s="75"/>
      <c r="H45" s="211">
        <f>H46</f>
        <v>0</v>
      </c>
    </row>
    <row r="46" spans="1:8" ht="20.25" customHeight="1">
      <c r="A46" s="107"/>
      <c r="B46" s="192" t="s">
        <v>398</v>
      </c>
      <c r="C46" s="194">
        <v>804</v>
      </c>
      <c r="D46" s="75" t="s">
        <v>236</v>
      </c>
      <c r="E46" s="75" t="s">
        <v>360</v>
      </c>
      <c r="F46" s="75" t="s">
        <v>410</v>
      </c>
      <c r="G46" s="75"/>
      <c r="H46" s="211">
        <v>0</v>
      </c>
    </row>
    <row r="47" spans="1:8" ht="29.25" customHeight="1">
      <c r="A47" s="107"/>
      <c r="B47" s="166" t="s">
        <v>509</v>
      </c>
      <c r="C47" s="194">
        <v>804</v>
      </c>
      <c r="D47" s="75" t="s">
        <v>236</v>
      </c>
      <c r="E47" s="75" t="s">
        <v>360</v>
      </c>
      <c r="F47" s="75" t="s">
        <v>510</v>
      </c>
      <c r="G47" s="75"/>
      <c r="H47" s="211">
        <v>0</v>
      </c>
    </row>
    <row r="48" spans="1:8" ht="35.25" customHeight="1">
      <c r="A48" s="124"/>
      <c r="B48" s="166" t="s">
        <v>522</v>
      </c>
      <c r="C48" s="152">
        <v>804</v>
      </c>
      <c r="D48" s="75" t="s">
        <v>236</v>
      </c>
      <c r="E48" s="75" t="s">
        <v>360</v>
      </c>
      <c r="F48" s="75" t="s">
        <v>511</v>
      </c>
      <c r="G48" s="75"/>
      <c r="H48" s="211">
        <v>0</v>
      </c>
    </row>
    <row r="49" spans="1:8" ht="42.75" customHeight="1">
      <c r="A49" s="124"/>
      <c r="B49" s="122" t="s">
        <v>237</v>
      </c>
      <c r="C49" s="152">
        <v>804</v>
      </c>
      <c r="D49" s="75" t="s">
        <v>236</v>
      </c>
      <c r="E49" s="75" t="s">
        <v>360</v>
      </c>
      <c r="F49" s="75" t="s">
        <v>511</v>
      </c>
      <c r="G49" s="75"/>
      <c r="H49" s="211">
        <v>0</v>
      </c>
    </row>
    <row r="50" spans="1:8" ht="25.5" customHeight="1">
      <c r="A50" s="124"/>
      <c r="B50" s="122" t="s">
        <v>457</v>
      </c>
      <c r="C50" s="152">
        <v>804</v>
      </c>
      <c r="D50" s="75" t="s">
        <v>236</v>
      </c>
      <c r="E50" s="75" t="s">
        <v>360</v>
      </c>
      <c r="F50" s="75" t="s">
        <v>511</v>
      </c>
      <c r="G50" s="75" t="s">
        <v>242</v>
      </c>
      <c r="H50" s="211">
        <v>0</v>
      </c>
    </row>
    <row r="51" spans="1:8" s="175" customFormat="1" ht="25.5" customHeight="1">
      <c r="A51" s="107">
        <v>5</v>
      </c>
      <c r="B51" s="201" t="s">
        <v>256</v>
      </c>
      <c r="C51" s="194">
        <v>804</v>
      </c>
      <c r="D51" s="107" t="s">
        <v>257</v>
      </c>
      <c r="E51" s="107"/>
      <c r="F51" s="107"/>
      <c r="G51" s="107"/>
      <c r="H51" s="212">
        <f>H52+H57</f>
        <v>21.5</v>
      </c>
    </row>
    <row r="52" spans="1:8" s="175" customFormat="1" ht="24.75" customHeight="1">
      <c r="A52" s="107" t="s">
        <v>361</v>
      </c>
      <c r="B52" s="201" t="s">
        <v>52</v>
      </c>
      <c r="C52" s="194">
        <v>804</v>
      </c>
      <c r="D52" s="107" t="s">
        <v>257</v>
      </c>
      <c r="E52" s="107" t="s">
        <v>230</v>
      </c>
      <c r="F52" s="107"/>
      <c r="G52" s="107"/>
      <c r="H52" s="212">
        <f>H54</f>
        <v>15</v>
      </c>
    </row>
    <row r="53" spans="1:8" ht="30" customHeight="1">
      <c r="A53" s="107"/>
      <c r="B53" s="108" t="s">
        <v>398</v>
      </c>
      <c r="C53" s="152">
        <v>804</v>
      </c>
      <c r="D53" s="107" t="s">
        <v>257</v>
      </c>
      <c r="E53" s="107" t="s">
        <v>230</v>
      </c>
      <c r="F53" s="75" t="s">
        <v>410</v>
      </c>
      <c r="G53" s="107"/>
      <c r="H53" s="212">
        <f>H54</f>
        <v>15</v>
      </c>
    </row>
    <row r="54" spans="1:8" ht="47.25" customHeight="1">
      <c r="A54" s="107"/>
      <c r="B54" s="126" t="s">
        <v>402</v>
      </c>
      <c r="C54" s="152">
        <v>804</v>
      </c>
      <c r="D54" s="107" t="s">
        <v>257</v>
      </c>
      <c r="E54" s="107" t="s">
        <v>230</v>
      </c>
      <c r="F54" s="118" t="s">
        <v>403</v>
      </c>
      <c r="G54" s="107"/>
      <c r="H54" s="212">
        <f>H55</f>
        <v>15</v>
      </c>
    </row>
    <row r="55" spans="1:8" ht="36" customHeight="1">
      <c r="A55" s="107"/>
      <c r="B55" s="126" t="s">
        <v>504</v>
      </c>
      <c r="C55" s="152">
        <v>804</v>
      </c>
      <c r="D55" s="107" t="s">
        <v>257</v>
      </c>
      <c r="E55" s="107" t="s">
        <v>230</v>
      </c>
      <c r="F55" s="118" t="s">
        <v>415</v>
      </c>
      <c r="G55" s="107"/>
      <c r="H55" s="212">
        <f>H56</f>
        <v>15</v>
      </c>
    </row>
    <row r="56" spans="1:8" ht="24.75" customHeight="1">
      <c r="A56" s="107"/>
      <c r="B56" s="126" t="s">
        <v>458</v>
      </c>
      <c r="C56" s="152">
        <v>804</v>
      </c>
      <c r="D56" s="107" t="s">
        <v>257</v>
      </c>
      <c r="E56" s="107" t="s">
        <v>230</v>
      </c>
      <c r="F56" s="118" t="s">
        <v>389</v>
      </c>
      <c r="G56" s="107" t="s">
        <v>242</v>
      </c>
      <c r="H56" s="212">
        <v>15</v>
      </c>
    </row>
    <row r="57" spans="1:8" s="175" customFormat="1" ht="19.5" customHeight="1">
      <c r="A57" s="107" t="s">
        <v>272</v>
      </c>
      <c r="B57" s="122" t="s">
        <v>51</v>
      </c>
      <c r="C57" s="194">
        <v>804</v>
      </c>
      <c r="D57" s="75" t="s">
        <v>257</v>
      </c>
      <c r="E57" s="75" t="s">
        <v>254</v>
      </c>
      <c r="F57" s="75"/>
      <c r="G57" s="75"/>
      <c r="H57" s="211">
        <f>H60</f>
        <v>6.5</v>
      </c>
    </row>
    <row r="58" spans="1:8" ht="27" customHeight="1">
      <c r="A58" s="107"/>
      <c r="B58" s="108" t="s">
        <v>398</v>
      </c>
      <c r="C58" s="152">
        <v>804</v>
      </c>
      <c r="D58" s="75" t="s">
        <v>257</v>
      </c>
      <c r="E58" s="75" t="s">
        <v>254</v>
      </c>
      <c r="F58" s="75" t="s">
        <v>410</v>
      </c>
      <c r="G58" s="75"/>
      <c r="H58" s="211">
        <f>H59</f>
        <v>6.5</v>
      </c>
    </row>
    <row r="59" spans="1:8" ht="33" customHeight="1">
      <c r="A59" s="107"/>
      <c r="B59" s="122" t="s">
        <v>503</v>
      </c>
      <c r="C59" s="152">
        <v>804</v>
      </c>
      <c r="D59" s="75" t="s">
        <v>257</v>
      </c>
      <c r="E59" s="75" t="s">
        <v>254</v>
      </c>
      <c r="F59" s="75" t="s">
        <v>411</v>
      </c>
      <c r="G59" s="75"/>
      <c r="H59" s="211">
        <f>H60</f>
        <v>6.5</v>
      </c>
    </row>
    <row r="60" spans="1:8" s="163" customFormat="1" ht="25.5" customHeight="1">
      <c r="A60" s="121"/>
      <c r="B60" s="122" t="s">
        <v>404</v>
      </c>
      <c r="C60" s="152">
        <v>804</v>
      </c>
      <c r="D60" s="75" t="s">
        <v>257</v>
      </c>
      <c r="E60" s="75" t="s">
        <v>254</v>
      </c>
      <c r="F60" s="75" t="s">
        <v>340</v>
      </c>
      <c r="G60" s="75"/>
      <c r="H60" s="211">
        <f>H61</f>
        <v>6.5</v>
      </c>
    </row>
    <row r="61" spans="1:8" ht="24" customHeight="1">
      <c r="A61" s="121"/>
      <c r="B61" s="122" t="s">
        <v>457</v>
      </c>
      <c r="C61" s="152">
        <v>804</v>
      </c>
      <c r="D61" s="75" t="s">
        <v>257</v>
      </c>
      <c r="E61" s="75" t="s">
        <v>254</v>
      </c>
      <c r="F61" s="75" t="s">
        <v>382</v>
      </c>
      <c r="G61" s="75" t="s">
        <v>242</v>
      </c>
      <c r="H61" s="211">
        <v>6.5</v>
      </c>
    </row>
    <row r="62" spans="1:8" s="175" customFormat="1" ht="23.25" customHeight="1">
      <c r="A62" s="107" t="s">
        <v>79</v>
      </c>
      <c r="B62" s="201" t="s">
        <v>260</v>
      </c>
      <c r="C62" s="194">
        <v>804</v>
      </c>
      <c r="D62" s="107" t="s">
        <v>261</v>
      </c>
      <c r="E62" s="107"/>
      <c r="F62" s="107"/>
      <c r="G62" s="107"/>
      <c r="H62" s="212">
        <f>H63</f>
        <v>463.66</v>
      </c>
    </row>
    <row r="63" spans="1:8" ht="25.5" customHeight="1">
      <c r="A63" s="124" t="s">
        <v>362</v>
      </c>
      <c r="B63" s="122" t="s">
        <v>43</v>
      </c>
      <c r="C63" s="152">
        <v>804</v>
      </c>
      <c r="D63" s="144" t="s">
        <v>261</v>
      </c>
      <c r="E63" s="144" t="s">
        <v>228</v>
      </c>
      <c r="F63" s="75"/>
      <c r="G63" s="75"/>
      <c r="H63" s="211">
        <f>H64+H67+H68</f>
        <v>463.66</v>
      </c>
    </row>
    <row r="64" spans="1:8" ht="25.5" customHeight="1">
      <c r="A64" s="124"/>
      <c r="B64" s="122" t="s">
        <v>405</v>
      </c>
      <c r="C64" s="152">
        <v>804</v>
      </c>
      <c r="D64" s="144" t="s">
        <v>261</v>
      </c>
      <c r="E64" s="144" t="s">
        <v>228</v>
      </c>
      <c r="F64" s="75" t="s">
        <v>406</v>
      </c>
      <c r="G64" s="75"/>
      <c r="H64" s="211">
        <v>331.66</v>
      </c>
    </row>
    <row r="65" spans="1:8" ht="34.5" customHeight="1">
      <c r="A65" s="124"/>
      <c r="B65" s="122" t="s">
        <v>502</v>
      </c>
      <c r="C65" s="152">
        <v>804</v>
      </c>
      <c r="D65" s="144" t="s">
        <v>261</v>
      </c>
      <c r="E65" s="144" t="s">
        <v>228</v>
      </c>
      <c r="F65" s="75" t="s">
        <v>416</v>
      </c>
      <c r="G65" s="75"/>
      <c r="H65" s="211">
        <v>331.66</v>
      </c>
    </row>
    <row r="66" spans="1:8" ht="21" customHeight="1">
      <c r="A66" s="121"/>
      <c r="B66" s="122" t="s">
        <v>426</v>
      </c>
      <c r="C66" s="152">
        <v>804</v>
      </c>
      <c r="D66" s="75" t="s">
        <v>261</v>
      </c>
      <c r="E66" s="75" t="s">
        <v>228</v>
      </c>
      <c r="F66" s="75" t="s">
        <v>407</v>
      </c>
      <c r="G66" s="75"/>
      <c r="H66" s="211">
        <v>0</v>
      </c>
    </row>
    <row r="67" spans="1:8" ht="24.75" customHeight="1">
      <c r="A67" s="121"/>
      <c r="B67" s="122" t="s">
        <v>457</v>
      </c>
      <c r="C67" s="152">
        <v>804</v>
      </c>
      <c r="D67" s="75" t="s">
        <v>261</v>
      </c>
      <c r="E67" s="75" t="s">
        <v>228</v>
      </c>
      <c r="F67" s="75" t="s">
        <v>353</v>
      </c>
      <c r="G67" s="75" t="s">
        <v>242</v>
      </c>
      <c r="H67" s="211">
        <v>122</v>
      </c>
    </row>
    <row r="68" spans="1:8" ht="22.5" customHeight="1">
      <c r="A68" s="121"/>
      <c r="B68" s="122" t="s">
        <v>244</v>
      </c>
      <c r="C68" s="152">
        <v>804</v>
      </c>
      <c r="D68" s="75" t="s">
        <v>261</v>
      </c>
      <c r="E68" s="75" t="s">
        <v>228</v>
      </c>
      <c r="F68" s="75" t="s">
        <v>353</v>
      </c>
      <c r="G68" s="75" t="s">
        <v>245</v>
      </c>
      <c r="H68" s="211">
        <v>10</v>
      </c>
    </row>
    <row r="69" spans="1:8" ht="66" customHeight="1">
      <c r="A69" s="121"/>
      <c r="B69" s="165" t="s">
        <v>525</v>
      </c>
      <c r="C69" s="152">
        <v>804</v>
      </c>
      <c r="D69" s="75" t="s">
        <v>261</v>
      </c>
      <c r="E69" s="75" t="s">
        <v>228</v>
      </c>
      <c r="F69" s="75" t="s">
        <v>425</v>
      </c>
      <c r="G69" s="75"/>
      <c r="H69" s="211">
        <v>331.66</v>
      </c>
    </row>
    <row r="70" spans="1:8" ht="25.5" customHeight="1">
      <c r="A70" s="121"/>
      <c r="B70" s="122" t="s">
        <v>183</v>
      </c>
      <c r="C70" s="152">
        <v>804</v>
      </c>
      <c r="D70" s="75" t="s">
        <v>261</v>
      </c>
      <c r="E70" s="75" t="s">
        <v>228</v>
      </c>
      <c r="F70" s="75" t="s">
        <v>342</v>
      </c>
      <c r="G70" s="75" t="s">
        <v>267</v>
      </c>
      <c r="H70" s="211">
        <v>331.66</v>
      </c>
    </row>
    <row r="71" spans="1:8" ht="35.25" customHeight="1">
      <c r="A71" s="121"/>
      <c r="B71" s="122" t="s">
        <v>514</v>
      </c>
      <c r="C71" s="152">
        <v>804</v>
      </c>
      <c r="D71" s="144" t="s">
        <v>261</v>
      </c>
      <c r="E71" s="144" t="s">
        <v>228</v>
      </c>
      <c r="F71" s="75" t="s">
        <v>429</v>
      </c>
      <c r="G71" s="75"/>
      <c r="H71" s="211">
        <f>H72</f>
        <v>0</v>
      </c>
    </row>
    <row r="72" spans="1:8" ht="35.25" customHeight="1">
      <c r="A72" s="121"/>
      <c r="B72" s="122" t="s">
        <v>515</v>
      </c>
      <c r="C72" s="152">
        <v>804</v>
      </c>
      <c r="D72" s="75" t="s">
        <v>261</v>
      </c>
      <c r="E72" s="75" t="s">
        <v>228</v>
      </c>
      <c r="F72" s="75" t="s">
        <v>516</v>
      </c>
      <c r="G72" s="75"/>
      <c r="H72" s="211">
        <f>H73</f>
        <v>0</v>
      </c>
    </row>
    <row r="73" spans="1:8" ht="25.5" customHeight="1">
      <c r="A73" s="121"/>
      <c r="B73" s="122" t="s">
        <v>457</v>
      </c>
      <c r="C73" s="152">
        <v>804</v>
      </c>
      <c r="D73" s="75" t="s">
        <v>261</v>
      </c>
      <c r="E73" s="75" t="s">
        <v>228</v>
      </c>
      <c r="F73" s="75" t="s">
        <v>355</v>
      </c>
      <c r="G73" s="75" t="s">
        <v>242</v>
      </c>
      <c r="H73" s="211">
        <v>0</v>
      </c>
    </row>
    <row r="74" spans="1:8" s="175" customFormat="1" ht="24.75" customHeight="1">
      <c r="A74" s="168">
        <v>7</v>
      </c>
      <c r="B74" s="201" t="s">
        <v>374</v>
      </c>
      <c r="C74" s="194">
        <v>804</v>
      </c>
      <c r="D74" s="107" t="s">
        <v>375</v>
      </c>
      <c r="E74" s="107"/>
      <c r="F74" s="107"/>
      <c r="G74" s="107"/>
      <c r="H74" s="212">
        <f>H75</f>
        <v>36</v>
      </c>
    </row>
    <row r="75" spans="1:8" ht="29.25" customHeight="1">
      <c r="A75" s="124" t="s">
        <v>363</v>
      </c>
      <c r="B75" s="133" t="s">
        <v>434</v>
      </c>
      <c r="C75" s="152">
        <v>804</v>
      </c>
      <c r="D75" s="75" t="s">
        <v>375</v>
      </c>
      <c r="E75" s="75" t="s">
        <v>228</v>
      </c>
      <c r="F75" s="107"/>
      <c r="G75" s="75"/>
      <c r="H75" s="211">
        <v>36</v>
      </c>
    </row>
    <row r="76" spans="1:8" ht="23.25" customHeight="1">
      <c r="A76" s="124"/>
      <c r="B76" s="122" t="s">
        <v>405</v>
      </c>
      <c r="C76" s="152">
        <v>804</v>
      </c>
      <c r="D76" s="75" t="s">
        <v>375</v>
      </c>
      <c r="E76" s="75" t="s">
        <v>228</v>
      </c>
      <c r="F76" s="75" t="s">
        <v>406</v>
      </c>
      <c r="G76" s="75"/>
      <c r="H76" s="211">
        <v>36</v>
      </c>
    </row>
    <row r="77" spans="1:8" ht="33" customHeight="1">
      <c r="A77" s="124"/>
      <c r="B77" s="122" t="s">
        <v>498</v>
      </c>
      <c r="C77" s="152">
        <v>804</v>
      </c>
      <c r="D77" s="75" t="s">
        <v>375</v>
      </c>
      <c r="E77" s="75" t="s">
        <v>228</v>
      </c>
      <c r="F77" s="75" t="s">
        <v>499</v>
      </c>
      <c r="G77" s="75"/>
      <c r="H77" s="211">
        <v>36</v>
      </c>
    </row>
    <row r="78" spans="1:8" ht="23.25" customHeight="1">
      <c r="A78" s="121"/>
      <c r="B78" s="122" t="s">
        <v>376</v>
      </c>
      <c r="C78" s="152">
        <v>804</v>
      </c>
      <c r="D78" s="75" t="s">
        <v>375</v>
      </c>
      <c r="E78" s="75" t="s">
        <v>228</v>
      </c>
      <c r="F78" s="75" t="s">
        <v>499</v>
      </c>
      <c r="G78" s="75"/>
      <c r="H78" s="211">
        <v>36</v>
      </c>
    </row>
    <row r="79" spans="1:8" ht="19.5" customHeight="1">
      <c r="A79" s="121"/>
      <c r="B79" s="122" t="s">
        <v>377</v>
      </c>
      <c r="C79" s="152">
        <v>804</v>
      </c>
      <c r="D79" s="75" t="s">
        <v>375</v>
      </c>
      <c r="E79" s="75" t="s">
        <v>228</v>
      </c>
      <c r="F79" s="75" t="s">
        <v>499</v>
      </c>
      <c r="G79" s="75" t="s">
        <v>378</v>
      </c>
      <c r="H79" s="211">
        <v>36</v>
      </c>
    </row>
    <row r="80" spans="1:8" s="175" customFormat="1" ht="21" customHeight="1">
      <c r="A80" s="107" t="s">
        <v>379</v>
      </c>
      <c r="B80" s="201" t="s">
        <v>268</v>
      </c>
      <c r="C80" s="194">
        <v>804</v>
      </c>
      <c r="D80" s="107" t="s">
        <v>250</v>
      </c>
      <c r="E80" s="107"/>
      <c r="F80" s="107"/>
      <c r="G80" s="107"/>
      <c r="H80" s="212">
        <f>H84</f>
        <v>1152.1600000000001</v>
      </c>
    </row>
    <row r="81" spans="1:8" ht="31.5" customHeight="1">
      <c r="A81" s="124" t="s">
        <v>380</v>
      </c>
      <c r="B81" s="133" t="s">
        <v>141</v>
      </c>
      <c r="C81" s="152">
        <v>804</v>
      </c>
      <c r="D81" s="144" t="s">
        <v>250</v>
      </c>
      <c r="E81" s="144" t="s">
        <v>257</v>
      </c>
      <c r="F81" s="75"/>
      <c r="G81" s="75"/>
      <c r="H81" s="211">
        <v>1152.1600000000001</v>
      </c>
    </row>
    <row r="82" spans="1:8" ht="27" customHeight="1">
      <c r="A82" s="124"/>
      <c r="B82" s="122" t="s">
        <v>405</v>
      </c>
      <c r="C82" s="152">
        <v>804</v>
      </c>
      <c r="D82" s="144" t="s">
        <v>250</v>
      </c>
      <c r="E82" s="144" t="s">
        <v>257</v>
      </c>
      <c r="F82" s="75" t="s">
        <v>414</v>
      </c>
      <c r="G82" s="75"/>
      <c r="H82" s="211">
        <v>1152.1600000000001</v>
      </c>
    </row>
    <row r="83" spans="1:8" ht="23.25" customHeight="1">
      <c r="A83" s="124"/>
      <c r="B83" s="165" t="s">
        <v>517</v>
      </c>
      <c r="C83" s="152">
        <v>804</v>
      </c>
      <c r="D83" s="144" t="s">
        <v>250</v>
      </c>
      <c r="E83" s="144" t="s">
        <v>257</v>
      </c>
      <c r="F83" s="75" t="s">
        <v>356</v>
      </c>
      <c r="G83" s="75"/>
      <c r="H83" s="211">
        <v>1152.1600000000001</v>
      </c>
    </row>
    <row r="84" spans="1:8" ht="23.25" customHeight="1">
      <c r="A84" s="121"/>
      <c r="B84" s="165" t="s">
        <v>408</v>
      </c>
      <c r="C84" s="152">
        <v>804</v>
      </c>
      <c r="D84" s="144" t="s">
        <v>250</v>
      </c>
      <c r="E84" s="144" t="s">
        <v>257</v>
      </c>
      <c r="F84" s="75" t="s">
        <v>390</v>
      </c>
      <c r="G84" s="75"/>
      <c r="H84" s="211">
        <f>H85+H86+H87</f>
        <v>1152.1600000000001</v>
      </c>
    </row>
    <row r="85" spans="1:8" ht="24.75" customHeight="1">
      <c r="A85" s="121"/>
      <c r="B85" s="122" t="s">
        <v>315</v>
      </c>
      <c r="C85" s="152">
        <v>804</v>
      </c>
      <c r="D85" s="144" t="s">
        <v>250</v>
      </c>
      <c r="E85" s="144" t="s">
        <v>257</v>
      </c>
      <c r="F85" s="75" t="s">
        <v>386</v>
      </c>
      <c r="G85" s="75" t="s">
        <v>234</v>
      </c>
      <c r="H85" s="211">
        <v>861.87</v>
      </c>
    </row>
    <row r="86" spans="1:8" ht="48" customHeight="1">
      <c r="A86" s="121"/>
      <c r="B86" s="122" t="s">
        <v>316</v>
      </c>
      <c r="C86" s="152">
        <v>804</v>
      </c>
      <c r="D86" s="144" t="s">
        <v>250</v>
      </c>
      <c r="E86" s="144" t="s">
        <v>257</v>
      </c>
      <c r="F86" s="75" t="s">
        <v>386</v>
      </c>
      <c r="G86" s="75" t="s">
        <v>317</v>
      </c>
      <c r="H86" s="211">
        <v>260.29000000000002</v>
      </c>
    </row>
    <row r="87" spans="1:8" ht="21.75" customHeight="1">
      <c r="A87" s="121"/>
      <c r="B87" s="122" t="s">
        <v>457</v>
      </c>
      <c r="C87" s="152">
        <v>804</v>
      </c>
      <c r="D87" s="144" t="s">
        <v>250</v>
      </c>
      <c r="E87" s="144" t="s">
        <v>257</v>
      </c>
      <c r="F87" s="75" t="s">
        <v>384</v>
      </c>
      <c r="G87" s="75" t="s">
        <v>242</v>
      </c>
      <c r="H87" s="211">
        <v>30</v>
      </c>
    </row>
    <row r="88" spans="1:8" s="175" customFormat="1" ht="28.5" customHeight="1">
      <c r="A88" s="168" t="s">
        <v>388</v>
      </c>
      <c r="B88" s="201" t="s">
        <v>269</v>
      </c>
      <c r="C88" s="201"/>
      <c r="D88" s="107"/>
      <c r="E88" s="107"/>
      <c r="F88" s="107"/>
      <c r="G88" s="107"/>
      <c r="H88" s="212"/>
    </row>
    <row r="89" spans="1:8" ht="25.5" customHeight="1">
      <c r="A89" s="287" t="s">
        <v>36</v>
      </c>
      <c r="B89" s="287"/>
      <c r="C89" s="287"/>
      <c r="D89" s="287"/>
      <c r="E89" s="287"/>
      <c r="F89" s="287"/>
      <c r="G89" s="287"/>
      <c r="H89" s="211">
        <f>H9+H28+H34+H39+H45+H51+H62+H74+H80</f>
        <v>3931.3799999999992</v>
      </c>
    </row>
  </sheetData>
  <mergeCells count="5">
    <mergeCell ref="B1:D1"/>
    <mergeCell ref="F1:H1"/>
    <mergeCell ref="A3:H3"/>
    <mergeCell ref="G4:H4"/>
    <mergeCell ref="A89:G89"/>
  </mergeCells>
  <pageMargins left="0.59055118110236227" right="0.59055118110236227" top="0.59055118110236227" bottom="0.59055118110236227" header="0.31496062992125984" footer="0.31496062992125984"/>
  <pageSetup paperSize="9" scale="64" orientation="portrait" r:id="rId1"/>
  <rowBreaks count="1" manualBreakCount="1">
    <brk id="8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FB98"/>
  <sheetViews>
    <sheetView topLeftCell="A82" zoomScale="90" zoomScaleNormal="90" workbookViewId="0">
      <selection sqref="A1:I83"/>
    </sheetView>
  </sheetViews>
  <sheetFormatPr defaultColWidth="3.5703125" defaultRowHeight="63" customHeight="1"/>
  <cols>
    <col min="1" max="1" width="5.28515625" style="155" customWidth="1"/>
    <col min="2" max="2" width="64.28515625" style="156" customWidth="1"/>
    <col min="3" max="3" width="10.28515625" style="156" customWidth="1"/>
    <col min="4" max="4" width="7.85546875" style="116" customWidth="1"/>
    <col min="5" max="5" width="8.28515625" style="116" customWidth="1"/>
    <col min="6" max="6" width="14.85546875" style="116" customWidth="1"/>
    <col min="7" max="7" width="8" style="116" customWidth="1"/>
    <col min="8" max="8" width="16" style="116" customWidth="1"/>
    <col min="9" max="9" width="18.5703125" style="116" customWidth="1"/>
    <col min="10" max="10" width="0.28515625" style="157" hidden="1" customWidth="1"/>
    <col min="11" max="12" width="9.140625" style="157" hidden="1" customWidth="1"/>
    <col min="13" max="254" width="9.140625" style="157" customWidth="1"/>
    <col min="255" max="16384" width="3.5703125" style="157"/>
  </cols>
  <sheetData>
    <row r="1" spans="1:9" ht="133.5" customHeight="1">
      <c r="G1" s="275" t="s">
        <v>564</v>
      </c>
      <c r="H1" s="275"/>
      <c r="I1" s="275"/>
    </row>
    <row r="2" spans="1:9" ht="63" hidden="1" customHeight="1">
      <c r="G2" s="147"/>
      <c r="H2" s="147"/>
      <c r="I2" s="147"/>
    </row>
    <row r="3" spans="1:9" s="11" customFormat="1" ht="24" customHeight="1">
      <c r="A3" s="262" t="s">
        <v>545</v>
      </c>
      <c r="B3" s="262"/>
      <c r="C3" s="262"/>
      <c r="D3" s="262"/>
      <c r="E3" s="262"/>
      <c r="F3" s="262"/>
      <c r="G3" s="262"/>
      <c r="H3" s="262"/>
      <c r="I3" s="277"/>
    </row>
    <row r="4" spans="1:9" s="160" customFormat="1" ht="63" hidden="1" customHeight="1">
      <c r="A4" s="158"/>
      <c r="B4" s="158"/>
      <c r="C4" s="158"/>
      <c r="D4" s="158"/>
      <c r="E4" s="158"/>
      <c r="F4" s="159"/>
      <c r="G4" s="281" t="s">
        <v>72</v>
      </c>
      <c r="H4" s="281"/>
      <c r="I4" s="281"/>
    </row>
    <row r="5" spans="1:9" s="160" customFormat="1" ht="13.5" customHeight="1">
      <c r="A5" s="158"/>
      <c r="B5" s="158"/>
      <c r="C5" s="158"/>
      <c r="D5" s="158"/>
      <c r="E5" s="158"/>
      <c r="F5" s="159"/>
      <c r="G5" s="159"/>
      <c r="H5" s="159"/>
      <c r="I5" s="159" t="s">
        <v>72</v>
      </c>
    </row>
    <row r="6" spans="1:9" s="161" customFormat="1" ht="63.75" customHeight="1">
      <c r="A6" s="119" t="s">
        <v>73</v>
      </c>
      <c r="B6" s="119" t="s">
        <v>74</v>
      </c>
      <c r="C6" s="75" t="s">
        <v>492</v>
      </c>
      <c r="D6" s="120" t="s">
        <v>185</v>
      </c>
      <c r="E6" s="120" t="s">
        <v>186</v>
      </c>
      <c r="F6" s="120" t="s">
        <v>187</v>
      </c>
      <c r="G6" s="120" t="s">
        <v>188</v>
      </c>
      <c r="H6" s="119" t="s">
        <v>454</v>
      </c>
      <c r="I6" s="119" t="s">
        <v>546</v>
      </c>
    </row>
    <row r="7" spans="1:9" s="41" customFormat="1" ht="15" customHeight="1">
      <c r="A7" s="119">
        <v>1</v>
      </c>
      <c r="B7" s="119">
        <v>2</v>
      </c>
      <c r="C7" s="119">
        <v>3</v>
      </c>
      <c r="D7" s="75" t="s">
        <v>77</v>
      </c>
      <c r="E7" s="75" t="s">
        <v>78</v>
      </c>
      <c r="F7" s="75" t="s">
        <v>79</v>
      </c>
      <c r="G7" s="75" t="s">
        <v>493</v>
      </c>
      <c r="H7" s="119">
        <v>8</v>
      </c>
      <c r="I7" s="119">
        <v>9</v>
      </c>
    </row>
    <row r="8" spans="1:9" s="41" customFormat="1" ht="15" customHeight="1">
      <c r="A8" s="119"/>
      <c r="B8" s="119" t="s">
        <v>345</v>
      </c>
      <c r="C8" s="153" t="s">
        <v>348</v>
      </c>
      <c r="D8" s="75"/>
      <c r="E8" s="75"/>
      <c r="F8" s="75"/>
      <c r="G8" s="75"/>
      <c r="H8" s="119"/>
      <c r="I8" s="119"/>
    </row>
    <row r="9" spans="1:9" s="41" customFormat="1" ht="19.5" customHeight="1">
      <c r="A9" s="168">
        <v>1</v>
      </c>
      <c r="B9" s="122" t="s">
        <v>227</v>
      </c>
      <c r="C9" s="120" t="s">
        <v>348</v>
      </c>
      <c r="D9" s="120" t="s">
        <v>228</v>
      </c>
      <c r="E9" s="120"/>
      <c r="F9" s="75"/>
      <c r="G9" s="122"/>
      <c r="H9" s="211">
        <f>H10+H15+H25</f>
        <v>1903.1599999999999</v>
      </c>
      <c r="I9" s="211">
        <f>I11+I15+I25</f>
        <v>1903.1599999999999</v>
      </c>
    </row>
    <row r="10" spans="1:9" s="41" customFormat="1" ht="33.75" customHeight="1">
      <c r="A10" s="107" t="s">
        <v>168</v>
      </c>
      <c r="B10" s="201" t="s">
        <v>229</v>
      </c>
      <c r="C10" s="153" t="s">
        <v>348</v>
      </c>
      <c r="D10" s="153" t="s">
        <v>228</v>
      </c>
      <c r="E10" s="153"/>
      <c r="F10" s="107"/>
      <c r="G10" s="107"/>
      <c r="H10" s="212">
        <f>H11</f>
        <v>497.06</v>
      </c>
      <c r="I10" s="212">
        <f>I11</f>
        <v>497.06</v>
      </c>
    </row>
    <row r="11" spans="1:9" s="41" customFormat="1" ht="36" customHeight="1">
      <c r="A11" s="121"/>
      <c r="B11" s="132" t="s">
        <v>494</v>
      </c>
      <c r="C11" s="153" t="s">
        <v>348</v>
      </c>
      <c r="D11" s="120" t="s">
        <v>228</v>
      </c>
      <c r="E11" s="120" t="s">
        <v>230</v>
      </c>
      <c r="F11" s="75" t="s">
        <v>417</v>
      </c>
      <c r="G11" s="75"/>
      <c r="H11" s="211">
        <f>H12</f>
        <v>497.06</v>
      </c>
      <c r="I11" s="211">
        <f>I12</f>
        <v>497.06</v>
      </c>
    </row>
    <row r="12" spans="1:9" s="41" customFormat="1" ht="33" customHeight="1">
      <c r="A12" s="121"/>
      <c r="B12" s="122" t="s">
        <v>397</v>
      </c>
      <c r="C12" s="153" t="s">
        <v>348</v>
      </c>
      <c r="D12" s="120" t="s">
        <v>228</v>
      </c>
      <c r="E12" s="120" t="s">
        <v>230</v>
      </c>
      <c r="F12" s="75" t="s">
        <v>495</v>
      </c>
      <c r="G12" s="75"/>
      <c r="H12" s="211">
        <f>H13+H14</f>
        <v>497.06</v>
      </c>
      <c r="I12" s="211">
        <f>I13+I14</f>
        <v>497.06</v>
      </c>
    </row>
    <row r="13" spans="1:9" s="41" customFormat="1" ht="32.25" customHeight="1">
      <c r="A13" s="121"/>
      <c r="B13" s="122" t="s">
        <v>315</v>
      </c>
      <c r="C13" s="153" t="s">
        <v>348</v>
      </c>
      <c r="D13" s="120" t="s">
        <v>228</v>
      </c>
      <c r="E13" s="120" t="s">
        <v>230</v>
      </c>
      <c r="F13" s="75" t="s">
        <v>371</v>
      </c>
      <c r="G13" s="75" t="s">
        <v>234</v>
      </c>
      <c r="H13" s="211">
        <v>381.76</v>
      </c>
      <c r="I13" s="211">
        <v>381.76</v>
      </c>
    </row>
    <row r="14" spans="1:9" s="161" customFormat="1" ht="48.75" customHeight="1">
      <c r="A14" s="121"/>
      <c r="B14" s="122" t="s">
        <v>316</v>
      </c>
      <c r="C14" s="153" t="s">
        <v>348</v>
      </c>
      <c r="D14" s="120" t="s">
        <v>228</v>
      </c>
      <c r="E14" s="120" t="s">
        <v>230</v>
      </c>
      <c r="F14" s="75" t="s">
        <v>371</v>
      </c>
      <c r="G14" s="75" t="s">
        <v>317</v>
      </c>
      <c r="H14" s="211">
        <v>115.3</v>
      </c>
      <c r="I14" s="211">
        <v>115.3</v>
      </c>
    </row>
    <row r="15" spans="1:9" s="161" customFormat="1" ht="51.75" customHeight="1">
      <c r="A15" s="107" t="s">
        <v>271</v>
      </c>
      <c r="B15" s="201" t="s">
        <v>235</v>
      </c>
      <c r="C15" s="153" t="s">
        <v>348</v>
      </c>
      <c r="D15" s="153" t="s">
        <v>228</v>
      </c>
      <c r="E15" s="153"/>
      <c r="F15" s="107"/>
      <c r="G15" s="107"/>
      <c r="H15" s="212">
        <f>H16</f>
        <v>1402.3999999999999</v>
      </c>
      <c r="I15" s="212">
        <f>I16</f>
        <v>1402.3999999999999</v>
      </c>
    </row>
    <row r="16" spans="1:9" s="162" customFormat="1" ht="46.5" customHeight="1">
      <c r="A16" s="121"/>
      <c r="B16" s="132" t="s">
        <v>459</v>
      </c>
      <c r="C16" s="153" t="s">
        <v>348</v>
      </c>
      <c r="D16" s="120" t="s">
        <v>228</v>
      </c>
      <c r="E16" s="120" t="s">
        <v>236</v>
      </c>
      <c r="F16" s="75" t="s">
        <v>497</v>
      </c>
      <c r="G16" s="75"/>
      <c r="H16" s="211">
        <f>H17</f>
        <v>1402.3999999999999</v>
      </c>
      <c r="I16" s="211">
        <f>I17</f>
        <v>1402.3999999999999</v>
      </c>
    </row>
    <row r="17" spans="1:9" s="162" customFormat="1" ht="33" customHeight="1">
      <c r="A17" s="121"/>
      <c r="B17" s="122" t="s">
        <v>366</v>
      </c>
      <c r="C17" s="153" t="s">
        <v>348</v>
      </c>
      <c r="D17" s="120" t="s">
        <v>228</v>
      </c>
      <c r="E17" s="120" t="s">
        <v>236</v>
      </c>
      <c r="F17" s="75" t="s">
        <v>551</v>
      </c>
      <c r="G17" s="75"/>
      <c r="H17" s="211">
        <f>H18+H19</f>
        <v>1402.3999999999999</v>
      </c>
      <c r="I17" s="211">
        <f>I18+I19</f>
        <v>1402.3999999999999</v>
      </c>
    </row>
    <row r="18" spans="1:9" s="162" customFormat="1" ht="33" customHeight="1">
      <c r="A18" s="121"/>
      <c r="B18" s="122" t="s">
        <v>315</v>
      </c>
      <c r="C18" s="153" t="s">
        <v>348</v>
      </c>
      <c r="D18" s="120" t="s">
        <v>228</v>
      </c>
      <c r="E18" s="120" t="s">
        <v>236</v>
      </c>
      <c r="F18" s="75" t="s">
        <v>552</v>
      </c>
      <c r="G18" s="75" t="s">
        <v>234</v>
      </c>
      <c r="H18" s="211">
        <v>1077.1099999999999</v>
      </c>
      <c r="I18" s="211">
        <v>1077.1099999999999</v>
      </c>
    </row>
    <row r="19" spans="1:9" s="162" customFormat="1" ht="46.5" customHeight="1">
      <c r="A19" s="121"/>
      <c r="B19" s="122" t="s">
        <v>316</v>
      </c>
      <c r="C19" s="153" t="s">
        <v>348</v>
      </c>
      <c r="D19" s="120" t="s">
        <v>228</v>
      </c>
      <c r="E19" s="120" t="s">
        <v>236</v>
      </c>
      <c r="F19" s="75" t="s">
        <v>552</v>
      </c>
      <c r="G19" s="75" t="s">
        <v>317</v>
      </c>
      <c r="H19" s="211">
        <v>325.29000000000002</v>
      </c>
      <c r="I19" s="211">
        <v>325.29000000000002</v>
      </c>
    </row>
    <row r="20" spans="1:9" s="162" customFormat="1" ht="33" customHeight="1">
      <c r="A20" s="121"/>
      <c r="B20" s="122" t="s">
        <v>239</v>
      </c>
      <c r="C20" s="153" t="s">
        <v>348</v>
      </c>
      <c r="D20" s="120" t="s">
        <v>228</v>
      </c>
      <c r="E20" s="120" t="s">
        <v>236</v>
      </c>
      <c r="F20" s="75" t="s">
        <v>553</v>
      </c>
      <c r="G20" s="75" t="s">
        <v>240</v>
      </c>
      <c r="H20" s="211">
        <v>0</v>
      </c>
      <c r="I20" s="211">
        <v>0</v>
      </c>
    </row>
    <row r="21" spans="1:9" s="162" customFormat="1" ht="35.25" customHeight="1">
      <c r="A21" s="121"/>
      <c r="B21" s="122" t="s">
        <v>457</v>
      </c>
      <c r="C21" s="153" t="s">
        <v>348</v>
      </c>
      <c r="D21" s="75" t="s">
        <v>228</v>
      </c>
      <c r="E21" s="75" t="s">
        <v>236</v>
      </c>
      <c r="F21" s="75" t="s">
        <v>553</v>
      </c>
      <c r="G21" s="75" t="s">
        <v>242</v>
      </c>
      <c r="H21" s="211">
        <v>0</v>
      </c>
      <c r="I21" s="211">
        <v>0</v>
      </c>
    </row>
    <row r="22" spans="1:9" s="162" customFormat="1" ht="32.25" customHeight="1">
      <c r="A22" s="121"/>
      <c r="B22" s="122" t="s">
        <v>244</v>
      </c>
      <c r="C22" s="153" t="s">
        <v>348</v>
      </c>
      <c r="D22" s="75" t="s">
        <v>228</v>
      </c>
      <c r="E22" s="75" t="s">
        <v>236</v>
      </c>
      <c r="F22" s="75" t="s">
        <v>553</v>
      </c>
      <c r="G22" s="75" t="s">
        <v>245</v>
      </c>
      <c r="H22" s="211">
        <v>0</v>
      </c>
      <c r="I22" s="211">
        <v>0</v>
      </c>
    </row>
    <row r="23" spans="1:9" s="162" customFormat="1" ht="28.5" customHeight="1">
      <c r="A23" s="121"/>
      <c r="B23" s="122" t="s">
        <v>243</v>
      </c>
      <c r="C23" s="153" t="s">
        <v>348</v>
      </c>
      <c r="D23" s="75" t="s">
        <v>228</v>
      </c>
      <c r="E23" s="75" t="s">
        <v>236</v>
      </c>
      <c r="F23" s="75" t="s">
        <v>553</v>
      </c>
      <c r="G23" s="75" t="s">
        <v>247</v>
      </c>
      <c r="H23" s="211">
        <v>0</v>
      </c>
      <c r="I23" s="211">
        <v>0</v>
      </c>
    </row>
    <row r="24" spans="1:9" s="162" customFormat="1" ht="32.25" customHeight="1">
      <c r="A24" s="121"/>
      <c r="B24" s="122" t="s">
        <v>243</v>
      </c>
      <c r="C24" s="153" t="s">
        <v>348</v>
      </c>
      <c r="D24" s="75" t="s">
        <v>228</v>
      </c>
      <c r="E24" s="75" t="s">
        <v>236</v>
      </c>
      <c r="F24" s="75" t="s">
        <v>553</v>
      </c>
      <c r="G24" s="75" t="s">
        <v>373</v>
      </c>
      <c r="H24" s="211">
        <v>0</v>
      </c>
      <c r="I24" s="211">
        <v>0</v>
      </c>
    </row>
    <row r="25" spans="1:9" s="175" customFormat="1" ht="18" customHeight="1">
      <c r="A25" s="75" t="s">
        <v>335</v>
      </c>
      <c r="B25" s="122" t="s">
        <v>64</v>
      </c>
      <c r="C25" s="120" t="s">
        <v>348</v>
      </c>
      <c r="D25" s="75" t="s">
        <v>228</v>
      </c>
      <c r="E25" s="75"/>
      <c r="F25" s="75"/>
      <c r="G25" s="75"/>
      <c r="H25" s="211">
        <f>H26</f>
        <v>3.7</v>
      </c>
      <c r="I25" s="211">
        <f>I26</f>
        <v>3.7</v>
      </c>
    </row>
    <row r="26" spans="1:9" ht="16.5" customHeight="1">
      <c r="A26" s="124"/>
      <c r="B26" s="122" t="s">
        <v>251</v>
      </c>
      <c r="C26" s="120" t="s">
        <v>348</v>
      </c>
      <c r="D26" s="75" t="s">
        <v>228</v>
      </c>
      <c r="E26" s="75" t="s">
        <v>250</v>
      </c>
      <c r="F26" s="75" t="s">
        <v>418</v>
      </c>
      <c r="G26" s="75"/>
      <c r="H26" s="211">
        <v>3.7</v>
      </c>
      <c r="I26" s="211">
        <v>3.7</v>
      </c>
    </row>
    <row r="27" spans="1:9" ht="18" customHeight="1">
      <c r="A27" s="121"/>
      <c r="B27" s="122" t="s">
        <v>319</v>
      </c>
      <c r="C27" s="120" t="s">
        <v>348</v>
      </c>
      <c r="D27" s="75" t="s">
        <v>228</v>
      </c>
      <c r="E27" s="75" t="s">
        <v>250</v>
      </c>
      <c r="F27" s="75" t="s">
        <v>339</v>
      </c>
      <c r="G27" s="75" t="s">
        <v>252</v>
      </c>
      <c r="H27" s="211">
        <v>3.7</v>
      </c>
      <c r="I27" s="211">
        <v>3.7</v>
      </c>
    </row>
    <row r="28" spans="1:9" s="175" customFormat="1" ht="18" customHeight="1">
      <c r="A28" s="168">
        <v>2</v>
      </c>
      <c r="B28" s="201" t="s">
        <v>253</v>
      </c>
      <c r="C28" s="153" t="s">
        <v>348</v>
      </c>
      <c r="D28" s="107" t="s">
        <v>230</v>
      </c>
      <c r="E28" s="107"/>
      <c r="F28" s="107"/>
      <c r="G28" s="107"/>
      <c r="H28" s="212">
        <f>H29</f>
        <v>133.6</v>
      </c>
      <c r="I28" s="212">
        <f>I29</f>
        <v>135.1</v>
      </c>
    </row>
    <row r="29" spans="1:9" ht="17.25" customHeight="1">
      <c r="A29" s="124" t="s">
        <v>270</v>
      </c>
      <c r="B29" s="122" t="s">
        <v>88</v>
      </c>
      <c r="C29" s="120" t="s">
        <v>348</v>
      </c>
      <c r="D29" s="75" t="s">
        <v>230</v>
      </c>
      <c r="E29" s="75" t="s">
        <v>254</v>
      </c>
      <c r="F29" s="75"/>
      <c r="G29" s="75"/>
      <c r="H29" s="211">
        <f>H30+H33</f>
        <v>133.6</v>
      </c>
      <c r="I29" s="211">
        <f>I30+I33</f>
        <v>135.1</v>
      </c>
    </row>
    <row r="30" spans="1:9" ht="47.25" customHeight="1">
      <c r="A30" s="121"/>
      <c r="B30" s="129" t="s">
        <v>409</v>
      </c>
      <c r="C30" s="120" t="s">
        <v>348</v>
      </c>
      <c r="D30" s="75" t="s">
        <v>230</v>
      </c>
      <c r="E30" s="75" t="s">
        <v>254</v>
      </c>
      <c r="F30" s="75" t="s">
        <v>424</v>
      </c>
      <c r="G30" s="75"/>
      <c r="H30" s="211">
        <f>H31+H32</f>
        <v>130.93</v>
      </c>
      <c r="I30" s="211">
        <f>I31+I32</f>
        <v>132.4</v>
      </c>
    </row>
    <row r="31" spans="1:9" ht="31.5" customHeight="1">
      <c r="A31" s="121"/>
      <c r="B31" s="122" t="s">
        <v>365</v>
      </c>
      <c r="C31" s="120" t="s">
        <v>348</v>
      </c>
      <c r="D31" s="75" t="s">
        <v>230</v>
      </c>
      <c r="E31" s="75" t="s">
        <v>254</v>
      </c>
      <c r="F31" s="75" t="s">
        <v>381</v>
      </c>
      <c r="G31" s="75" t="s">
        <v>234</v>
      </c>
      <c r="H31" s="211">
        <v>100.56</v>
      </c>
      <c r="I31" s="211">
        <v>101.7</v>
      </c>
    </row>
    <row r="32" spans="1:9" ht="45.75" customHeight="1">
      <c r="A32" s="121"/>
      <c r="B32" s="122" t="s">
        <v>316</v>
      </c>
      <c r="C32" s="120" t="s">
        <v>348</v>
      </c>
      <c r="D32" s="75" t="s">
        <v>230</v>
      </c>
      <c r="E32" s="75" t="s">
        <v>254</v>
      </c>
      <c r="F32" s="75" t="s">
        <v>381</v>
      </c>
      <c r="G32" s="75" t="s">
        <v>317</v>
      </c>
      <c r="H32" s="211">
        <v>30.37</v>
      </c>
      <c r="I32" s="211">
        <v>30.7</v>
      </c>
    </row>
    <row r="33" spans="1:158" ht="17.25" customHeight="1">
      <c r="A33" s="121"/>
      <c r="B33" s="122" t="s">
        <v>458</v>
      </c>
      <c r="C33" s="120" t="s">
        <v>348</v>
      </c>
      <c r="D33" s="75" t="s">
        <v>230</v>
      </c>
      <c r="E33" s="75" t="s">
        <v>254</v>
      </c>
      <c r="F33" s="75" t="s">
        <v>381</v>
      </c>
      <c r="G33" s="75" t="s">
        <v>242</v>
      </c>
      <c r="H33" s="211">
        <v>2.67</v>
      </c>
      <c r="I33" s="211">
        <v>2.7</v>
      </c>
    </row>
    <row r="34" spans="1:158" s="175" customFormat="1" ht="31.5" customHeight="1">
      <c r="A34" s="107" t="s">
        <v>255</v>
      </c>
      <c r="B34" s="201" t="s">
        <v>359</v>
      </c>
      <c r="C34" s="195" t="s">
        <v>348</v>
      </c>
      <c r="D34" s="195" t="s">
        <v>254</v>
      </c>
      <c r="E34" s="195"/>
      <c r="F34" s="107"/>
      <c r="G34" s="107"/>
      <c r="H34" s="212">
        <f>H35</f>
        <v>0</v>
      </c>
      <c r="I34" s="212">
        <f>I35</f>
        <v>0</v>
      </c>
    </row>
    <row r="35" spans="1:158" ht="27" customHeight="1">
      <c r="A35" s="124" t="s">
        <v>349</v>
      </c>
      <c r="B35" s="108" t="s">
        <v>398</v>
      </c>
      <c r="C35" s="144" t="s">
        <v>348</v>
      </c>
      <c r="D35" s="144" t="s">
        <v>254</v>
      </c>
      <c r="E35" s="144" t="s">
        <v>360</v>
      </c>
      <c r="F35" s="144" t="s">
        <v>410</v>
      </c>
      <c r="G35" s="75"/>
      <c r="H35" s="211">
        <v>0</v>
      </c>
      <c r="I35" s="211">
        <v>0</v>
      </c>
    </row>
    <row r="36" spans="1:158" ht="36" customHeight="1">
      <c r="A36" s="122"/>
      <c r="B36" s="122" t="s">
        <v>521</v>
      </c>
      <c r="C36" s="154">
        <v>804</v>
      </c>
      <c r="D36" s="144" t="s">
        <v>254</v>
      </c>
      <c r="E36" s="144" t="s">
        <v>360</v>
      </c>
      <c r="F36" s="144" t="s">
        <v>412</v>
      </c>
      <c r="G36" s="75"/>
      <c r="H36" s="211">
        <v>0</v>
      </c>
      <c r="I36" s="211">
        <v>0</v>
      </c>
    </row>
    <row r="37" spans="1:158" ht="36" customHeight="1">
      <c r="A37" s="122"/>
      <c r="B37" s="122" t="s">
        <v>431</v>
      </c>
      <c r="C37" s="154">
        <v>804</v>
      </c>
      <c r="D37" s="144" t="s">
        <v>254</v>
      </c>
      <c r="E37" s="144" t="s">
        <v>360</v>
      </c>
      <c r="F37" s="144" t="s">
        <v>413</v>
      </c>
      <c r="G37" s="75"/>
      <c r="H37" s="211">
        <v>0</v>
      </c>
      <c r="I37" s="211">
        <v>0</v>
      </c>
    </row>
    <row r="38" spans="1:158" ht="22.5" customHeight="1">
      <c r="A38" s="124"/>
      <c r="B38" s="122" t="s">
        <v>457</v>
      </c>
      <c r="C38" s="154">
        <v>804</v>
      </c>
      <c r="D38" s="144" t="s">
        <v>254</v>
      </c>
      <c r="E38" s="144" t="s">
        <v>360</v>
      </c>
      <c r="F38" s="144" t="s">
        <v>399</v>
      </c>
      <c r="G38" s="75" t="s">
        <v>242</v>
      </c>
      <c r="H38" s="211">
        <v>0</v>
      </c>
      <c r="I38" s="211">
        <v>0</v>
      </c>
    </row>
    <row r="39" spans="1:158" s="175" customFormat="1" ht="16.5" customHeight="1">
      <c r="A39" s="107" t="s">
        <v>259</v>
      </c>
      <c r="B39" s="201" t="s">
        <v>357</v>
      </c>
      <c r="C39" s="195" t="s">
        <v>348</v>
      </c>
      <c r="D39" s="195" t="s">
        <v>236</v>
      </c>
      <c r="E39" s="195"/>
      <c r="F39" s="107"/>
      <c r="G39" s="107"/>
      <c r="H39" s="212">
        <f t="shared" ref="H39:I43" si="0">H40</f>
        <v>0</v>
      </c>
      <c r="I39" s="212">
        <f t="shared" si="0"/>
        <v>0</v>
      </c>
    </row>
    <row r="40" spans="1:158" ht="21" customHeight="1">
      <c r="A40" s="124" t="s">
        <v>320</v>
      </c>
      <c r="B40" s="122" t="s">
        <v>56</v>
      </c>
      <c r="C40" s="144" t="s">
        <v>348</v>
      </c>
      <c r="D40" s="144" t="s">
        <v>236</v>
      </c>
      <c r="E40" s="144" t="s">
        <v>358</v>
      </c>
      <c r="F40" s="75"/>
      <c r="G40" s="75"/>
      <c r="H40" s="211">
        <f>H43</f>
        <v>0</v>
      </c>
      <c r="I40" s="211">
        <f>I43</f>
        <v>0</v>
      </c>
    </row>
    <row r="41" spans="1:158" ht="21" customHeight="1">
      <c r="A41" s="124"/>
      <c r="B41" s="108" t="s">
        <v>398</v>
      </c>
      <c r="C41" s="144" t="s">
        <v>348</v>
      </c>
      <c r="D41" s="144" t="s">
        <v>236</v>
      </c>
      <c r="E41" s="144" t="s">
        <v>358</v>
      </c>
      <c r="F41" s="75" t="s">
        <v>419</v>
      </c>
      <c r="G41" s="75"/>
      <c r="H41" s="211">
        <f>H42</f>
        <v>0</v>
      </c>
      <c r="I41" s="211">
        <f>I42</f>
        <v>0</v>
      </c>
    </row>
    <row r="42" spans="1:158" ht="49.5" customHeight="1">
      <c r="A42" s="124"/>
      <c r="B42" s="122" t="s">
        <v>523</v>
      </c>
      <c r="C42" s="144" t="s">
        <v>348</v>
      </c>
      <c r="D42" s="144" t="s">
        <v>236</v>
      </c>
      <c r="E42" s="144" t="s">
        <v>358</v>
      </c>
      <c r="F42" s="75" t="s">
        <v>401</v>
      </c>
      <c r="G42" s="75"/>
      <c r="H42" s="211">
        <f>H43</f>
        <v>0</v>
      </c>
      <c r="I42" s="211">
        <f>I43</f>
        <v>0</v>
      </c>
    </row>
    <row r="43" spans="1:158" ht="47.25" customHeight="1">
      <c r="A43" s="125"/>
      <c r="B43" s="122" t="s">
        <v>518</v>
      </c>
      <c r="C43" s="144" t="s">
        <v>348</v>
      </c>
      <c r="D43" s="144" t="s">
        <v>236</v>
      </c>
      <c r="E43" s="144" t="s">
        <v>358</v>
      </c>
      <c r="F43" s="75" t="s">
        <v>508</v>
      </c>
      <c r="G43" s="75"/>
      <c r="H43" s="211">
        <f t="shared" si="0"/>
        <v>0</v>
      </c>
      <c r="I43" s="211">
        <f t="shared" si="0"/>
        <v>0</v>
      </c>
    </row>
    <row r="44" spans="1:158" ht="17.25" customHeight="1">
      <c r="A44" s="124"/>
      <c r="B44" s="122" t="s">
        <v>458</v>
      </c>
      <c r="C44" s="144" t="s">
        <v>348</v>
      </c>
      <c r="D44" s="144" t="s">
        <v>236</v>
      </c>
      <c r="E44" s="144" t="s">
        <v>358</v>
      </c>
      <c r="F44" s="75" t="s">
        <v>383</v>
      </c>
      <c r="G44" s="75" t="s">
        <v>242</v>
      </c>
      <c r="H44" s="211">
        <v>0</v>
      </c>
      <c r="I44" s="211">
        <v>0</v>
      </c>
    </row>
    <row r="45" spans="1:158" s="175" customFormat="1" ht="15" customHeight="1">
      <c r="A45" s="107">
        <v>5</v>
      </c>
      <c r="B45" s="201" t="s">
        <v>256</v>
      </c>
      <c r="C45" s="153" t="s">
        <v>348</v>
      </c>
      <c r="D45" s="107" t="s">
        <v>257</v>
      </c>
      <c r="E45" s="107"/>
      <c r="F45" s="107"/>
      <c r="G45" s="107"/>
      <c r="H45" s="212">
        <f>H46+H51</f>
        <v>0</v>
      </c>
      <c r="I45" s="212">
        <f>I46+I51</f>
        <v>0</v>
      </c>
    </row>
    <row r="46" spans="1:158" s="175" customFormat="1" ht="19.5" customHeight="1">
      <c r="A46" s="107" t="s">
        <v>361</v>
      </c>
      <c r="B46" s="201" t="s">
        <v>52</v>
      </c>
      <c r="C46" s="195" t="s">
        <v>348</v>
      </c>
      <c r="D46" s="195" t="s">
        <v>257</v>
      </c>
      <c r="E46" s="195" t="s">
        <v>230</v>
      </c>
      <c r="F46" s="195"/>
      <c r="G46" s="107"/>
      <c r="H46" s="211">
        <f>H48</f>
        <v>0</v>
      </c>
      <c r="I46" s="211">
        <f>I48</f>
        <v>0</v>
      </c>
    </row>
    <row r="47" spans="1:158" s="163" customFormat="1" ht="19.5" customHeight="1">
      <c r="A47" s="107"/>
      <c r="B47" s="108" t="s">
        <v>398</v>
      </c>
      <c r="C47" s="144" t="s">
        <v>348</v>
      </c>
      <c r="D47" s="144" t="s">
        <v>257</v>
      </c>
      <c r="E47" s="144" t="s">
        <v>230</v>
      </c>
      <c r="F47" s="75" t="s">
        <v>410</v>
      </c>
      <c r="G47" s="107"/>
      <c r="H47" s="211">
        <f t="shared" ref="H47:I49" si="1">H48</f>
        <v>0</v>
      </c>
      <c r="I47" s="211">
        <f t="shared" si="1"/>
        <v>0</v>
      </c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  <c r="BI47" s="175"/>
      <c r="BJ47" s="175"/>
      <c r="BK47" s="175"/>
      <c r="BL47" s="175"/>
      <c r="BM47" s="175"/>
      <c r="BN47" s="175"/>
      <c r="BO47" s="175"/>
      <c r="BP47" s="175"/>
      <c r="BQ47" s="175"/>
      <c r="BR47" s="175"/>
      <c r="BS47" s="175"/>
      <c r="BT47" s="175"/>
      <c r="BU47" s="175"/>
      <c r="BV47" s="175"/>
      <c r="BW47" s="175"/>
      <c r="BX47" s="175"/>
      <c r="BY47" s="175"/>
      <c r="BZ47" s="175"/>
      <c r="CA47" s="175"/>
      <c r="CB47" s="175"/>
      <c r="CC47" s="175"/>
      <c r="CD47" s="175"/>
      <c r="CE47" s="175"/>
      <c r="CF47" s="175"/>
      <c r="CG47" s="175"/>
      <c r="CH47" s="175"/>
      <c r="CI47" s="175"/>
      <c r="CJ47" s="175"/>
      <c r="CK47" s="175"/>
      <c r="CL47" s="175"/>
      <c r="CM47" s="175"/>
      <c r="CN47" s="175"/>
      <c r="CO47" s="175"/>
      <c r="CP47" s="175"/>
      <c r="CQ47" s="175"/>
      <c r="CR47" s="175"/>
      <c r="CS47" s="175"/>
      <c r="CT47" s="175"/>
      <c r="CU47" s="175"/>
      <c r="CV47" s="175"/>
      <c r="CW47" s="175"/>
      <c r="CX47" s="175"/>
      <c r="CY47" s="175"/>
      <c r="CZ47" s="175"/>
      <c r="DA47" s="175"/>
      <c r="DB47" s="175"/>
      <c r="DC47" s="175"/>
      <c r="DD47" s="175"/>
      <c r="DE47" s="175"/>
      <c r="DF47" s="175"/>
      <c r="DG47" s="175"/>
      <c r="DH47" s="175"/>
      <c r="DI47" s="175"/>
      <c r="DJ47" s="175"/>
      <c r="DK47" s="175"/>
      <c r="DL47" s="175"/>
      <c r="DM47" s="175"/>
      <c r="DN47" s="175"/>
      <c r="DO47" s="175"/>
      <c r="DP47" s="175"/>
      <c r="DQ47" s="175"/>
      <c r="DR47" s="175"/>
      <c r="DS47" s="175"/>
      <c r="DT47" s="175"/>
      <c r="DU47" s="175"/>
      <c r="DV47" s="175"/>
      <c r="DW47" s="175"/>
      <c r="DX47" s="175"/>
      <c r="DY47" s="175"/>
      <c r="DZ47" s="175"/>
      <c r="EA47" s="175"/>
      <c r="EB47" s="175"/>
      <c r="EC47" s="175"/>
      <c r="ED47" s="175"/>
      <c r="EE47" s="175"/>
      <c r="EF47" s="175"/>
      <c r="EG47" s="175"/>
      <c r="EH47" s="175"/>
      <c r="EI47" s="175"/>
      <c r="EJ47" s="175"/>
      <c r="EK47" s="175"/>
      <c r="EL47" s="175"/>
      <c r="EM47" s="175"/>
      <c r="EN47" s="175"/>
      <c r="EO47" s="175"/>
      <c r="EP47" s="175"/>
      <c r="EQ47" s="175"/>
      <c r="ER47" s="175"/>
      <c r="ES47" s="175"/>
      <c r="ET47" s="175"/>
      <c r="EU47" s="175"/>
      <c r="EV47" s="175"/>
      <c r="EW47" s="175"/>
      <c r="EX47" s="175"/>
      <c r="EY47" s="175"/>
      <c r="EZ47" s="175"/>
      <c r="FA47" s="175"/>
      <c r="FB47" s="175"/>
    </row>
    <row r="48" spans="1:158" s="163" customFormat="1" ht="49.5" customHeight="1">
      <c r="A48" s="107"/>
      <c r="B48" s="126" t="s">
        <v>524</v>
      </c>
      <c r="C48" s="144" t="s">
        <v>348</v>
      </c>
      <c r="D48" s="144" t="s">
        <v>257</v>
      </c>
      <c r="E48" s="144" t="s">
        <v>230</v>
      </c>
      <c r="F48" s="118" t="s">
        <v>403</v>
      </c>
      <c r="G48" s="107"/>
      <c r="H48" s="211">
        <f t="shared" si="1"/>
        <v>0</v>
      </c>
      <c r="I48" s="211">
        <f t="shared" si="1"/>
        <v>0</v>
      </c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  <c r="BI48" s="175"/>
      <c r="BJ48" s="175"/>
      <c r="BK48" s="175"/>
      <c r="BL48" s="175"/>
      <c r="BM48" s="175"/>
      <c r="BN48" s="175"/>
      <c r="BO48" s="175"/>
      <c r="BP48" s="175"/>
      <c r="BQ48" s="175"/>
      <c r="BR48" s="175"/>
      <c r="BS48" s="175"/>
      <c r="BT48" s="175"/>
      <c r="BU48" s="175"/>
      <c r="BV48" s="175"/>
      <c r="BW48" s="175"/>
      <c r="BX48" s="175"/>
      <c r="BY48" s="175"/>
      <c r="BZ48" s="175"/>
      <c r="CA48" s="175"/>
      <c r="CB48" s="175"/>
      <c r="CC48" s="175"/>
      <c r="CD48" s="175"/>
      <c r="CE48" s="175"/>
      <c r="CF48" s="175"/>
      <c r="CG48" s="175"/>
      <c r="CH48" s="175"/>
      <c r="CI48" s="175"/>
      <c r="CJ48" s="175"/>
      <c r="CK48" s="175"/>
      <c r="CL48" s="175"/>
      <c r="CM48" s="175"/>
      <c r="CN48" s="175"/>
      <c r="CO48" s="175"/>
      <c r="CP48" s="175"/>
      <c r="CQ48" s="175"/>
      <c r="CR48" s="175"/>
      <c r="CS48" s="175"/>
      <c r="CT48" s="175"/>
      <c r="CU48" s="175"/>
      <c r="CV48" s="175"/>
      <c r="CW48" s="175"/>
      <c r="CX48" s="175"/>
      <c r="CY48" s="175"/>
      <c r="CZ48" s="175"/>
      <c r="DA48" s="175"/>
      <c r="DB48" s="175"/>
      <c r="DC48" s="175"/>
      <c r="DD48" s="175"/>
      <c r="DE48" s="175"/>
      <c r="DF48" s="175"/>
      <c r="DG48" s="175"/>
      <c r="DH48" s="175"/>
      <c r="DI48" s="175"/>
      <c r="DJ48" s="175"/>
      <c r="DK48" s="175"/>
      <c r="DL48" s="175"/>
      <c r="DM48" s="175"/>
      <c r="DN48" s="175"/>
      <c r="DO48" s="175"/>
      <c r="DP48" s="175"/>
      <c r="DQ48" s="175"/>
      <c r="DR48" s="175"/>
      <c r="DS48" s="175"/>
      <c r="DT48" s="175"/>
      <c r="DU48" s="175"/>
      <c r="DV48" s="175"/>
      <c r="DW48" s="175"/>
      <c r="DX48" s="175"/>
      <c r="DY48" s="175"/>
      <c r="DZ48" s="175"/>
      <c r="EA48" s="175"/>
      <c r="EB48" s="175"/>
      <c r="EC48" s="175"/>
      <c r="ED48" s="175"/>
      <c r="EE48" s="175"/>
      <c r="EF48" s="175"/>
      <c r="EG48" s="175"/>
      <c r="EH48" s="175"/>
      <c r="EI48" s="175"/>
      <c r="EJ48" s="175"/>
      <c r="EK48" s="175"/>
      <c r="EL48" s="175"/>
      <c r="EM48" s="175"/>
      <c r="EN48" s="175"/>
      <c r="EO48" s="175"/>
      <c r="EP48" s="175"/>
      <c r="EQ48" s="175"/>
      <c r="ER48" s="175"/>
      <c r="ES48" s="175"/>
      <c r="ET48" s="175"/>
      <c r="EU48" s="175"/>
      <c r="EV48" s="175"/>
      <c r="EW48" s="175"/>
      <c r="EX48" s="175"/>
      <c r="EY48" s="175"/>
      <c r="EZ48" s="175"/>
      <c r="FA48" s="175"/>
      <c r="FB48" s="175"/>
    </row>
    <row r="49" spans="1:158" s="163" customFormat="1" ht="36" customHeight="1">
      <c r="A49" s="107"/>
      <c r="B49" s="126" t="s">
        <v>504</v>
      </c>
      <c r="C49" s="154">
        <v>804</v>
      </c>
      <c r="D49" s="144" t="s">
        <v>257</v>
      </c>
      <c r="E49" s="144" t="s">
        <v>230</v>
      </c>
      <c r="F49" s="118" t="s">
        <v>415</v>
      </c>
      <c r="G49" s="107"/>
      <c r="H49" s="211">
        <f t="shared" si="1"/>
        <v>0</v>
      </c>
      <c r="I49" s="211">
        <f t="shared" si="1"/>
        <v>0</v>
      </c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  <c r="BI49" s="175"/>
      <c r="BJ49" s="175"/>
      <c r="BK49" s="175"/>
      <c r="BL49" s="175"/>
      <c r="BM49" s="175"/>
      <c r="BN49" s="175"/>
      <c r="BO49" s="175"/>
      <c r="BP49" s="175"/>
      <c r="BQ49" s="175"/>
      <c r="BR49" s="175"/>
      <c r="BS49" s="175"/>
      <c r="BT49" s="175"/>
      <c r="BU49" s="175"/>
      <c r="BV49" s="175"/>
      <c r="BW49" s="175"/>
      <c r="BX49" s="175"/>
      <c r="BY49" s="175"/>
      <c r="BZ49" s="175"/>
      <c r="CA49" s="175"/>
      <c r="CB49" s="175"/>
      <c r="CC49" s="175"/>
      <c r="CD49" s="175"/>
      <c r="CE49" s="175"/>
      <c r="CF49" s="175"/>
      <c r="CG49" s="175"/>
      <c r="CH49" s="175"/>
      <c r="CI49" s="175"/>
      <c r="CJ49" s="175"/>
      <c r="CK49" s="175"/>
      <c r="CL49" s="175"/>
      <c r="CM49" s="175"/>
      <c r="CN49" s="175"/>
      <c r="CO49" s="175"/>
      <c r="CP49" s="175"/>
      <c r="CQ49" s="175"/>
      <c r="CR49" s="175"/>
      <c r="CS49" s="175"/>
      <c r="CT49" s="175"/>
      <c r="CU49" s="175"/>
      <c r="CV49" s="175"/>
      <c r="CW49" s="175"/>
      <c r="CX49" s="175"/>
      <c r="CY49" s="175"/>
      <c r="CZ49" s="175"/>
      <c r="DA49" s="175"/>
      <c r="DB49" s="175"/>
      <c r="DC49" s="175"/>
      <c r="DD49" s="175"/>
      <c r="DE49" s="175"/>
      <c r="DF49" s="175"/>
      <c r="DG49" s="175"/>
      <c r="DH49" s="175"/>
      <c r="DI49" s="175"/>
      <c r="DJ49" s="175"/>
      <c r="DK49" s="175"/>
      <c r="DL49" s="175"/>
      <c r="DM49" s="175"/>
      <c r="DN49" s="175"/>
      <c r="DO49" s="175"/>
      <c r="DP49" s="175"/>
      <c r="DQ49" s="175"/>
      <c r="DR49" s="175"/>
      <c r="DS49" s="175"/>
      <c r="DT49" s="175"/>
      <c r="DU49" s="175"/>
      <c r="DV49" s="175"/>
      <c r="DW49" s="175"/>
      <c r="DX49" s="175"/>
      <c r="DY49" s="175"/>
      <c r="DZ49" s="175"/>
      <c r="EA49" s="175"/>
      <c r="EB49" s="175"/>
      <c r="EC49" s="175"/>
      <c r="ED49" s="175"/>
      <c r="EE49" s="175"/>
      <c r="EF49" s="175"/>
      <c r="EG49" s="175"/>
      <c r="EH49" s="175"/>
      <c r="EI49" s="175"/>
      <c r="EJ49" s="175"/>
      <c r="EK49" s="175"/>
      <c r="EL49" s="175"/>
      <c r="EM49" s="175"/>
      <c r="EN49" s="175"/>
      <c r="EO49" s="175"/>
      <c r="EP49" s="175"/>
      <c r="EQ49" s="175"/>
      <c r="ER49" s="175"/>
      <c r="ES49" s="175"/>
      <c r="ET49" s="175"/>
      <c r="EU49" s="175"/>
      <c r="EV49" s="175"/>
      <c r="EW49" s="175"/>
      <c r="EX49" s="175"/>
      <c r="EY49" s="175"/>
      <c r="EZ49" s="175"/>
      <c r="FA49" s="175"/>
      <c r="FB49" s="175"/>
    </row>
    <row r="50" spans="1:158" s="163" customFormat="1" ht="18" customHeight="1">
      <c r="A50" s="107"/>
      <c r="B50" s="126" t="s">
        <v>457</v>
      </c>
      <c r="C50" s="144" t="s">
        <v>348</v>
      </c>
      <c r="D50" s="144" t="s">
        <v>257</v>
      </c>
      <c r="E50" s="144" t="s">
        <v>230</v>
      </c>
      <c r="F50" s="118" t="s">
        <v>389</v>
      </c>
      <c r="G50" s="75" t="s">
        <v>242</v>
      </c>
      <c r="H50" s="211">
        <v>0</v>
      </c>
      <c r="I50" s="211">
        <v>0</v>
      </c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  <c r="BI50" s="175"/>
      <c r="BJ50" s="175"/>
      <c r="BK50" s="175"/>
      <c r="BL50" s="175"/>
      <c r="BM50" s="175"/>
      <c r="BN50" s="175"/>
      <c r="BO50" s="175"/>
      <c r="BP50" s="175"/>
      <c r="BQ50" s="175"/>
      <c r="BR50" s="175"/>
      <c r="BS50" s="175"/>
      <c r="BT50" s="175"/>
      <c r="BU50" s="175"/>
      <c r="BV50" s="175"/>
      <c r="BW50" s="175"/>
      <c r="BX50" s="175"/>
      <c r="BY50" s="175"/>
      <c r="BZ50" s="175"/>
      <c r="CA50" s="175"/>
      <c r="CB50" s="175"/>
      <c r="CC50" s="175"/>
      <c r="CD50" s="175"/>
      <c r="CE50" s="175"/>
      <c r="CF50" s="175"/>
      <c r="CG50" s="175"/>
      <c r="CH50" s="175"/>
      <c r="CI50" s="175"/>
      <c r="CJ50" s="175"/>
      <c r="CK50" s="175"/>
      <c r="CL50" s="175"/>
      <c r="CM50" s="175"/>
      <c r="CN50" s="175"/>
      <c r="CO50" s="175"/>
      <c r="CP50" s="175"/>
      <c r="CQ50" s="175"/>
      <c r="CR50" s="175"/>
      <c r="CS50" s="175"/>
      <c r="CT50" s="175"/>
      <c r="CU50" s="175"/>
      <c r="CV50" s="175"/>
      <c r="CW50" s="175"/>
      <c r="CX50" s="175"/>
      <c r="CY50" s="175"/>
      <c r="CZ50" s="175"/>
      <c r="DA50" s="175"/>
      <c r="DB50" s="175"/>
      <c r="DC50" s="175"/>
      <c r="DD50" s="175"/>
      <c r="DE50" s="175"/>
      <c r="DF50" s="175"/>
      <c r="DG50" s="175"/>
      <c r="DH50" s="175"/>
      <c r="DI50" s="175"/>
      <c r="DJ50" s="175"/>
      <c r="DK50" s="175"/>
      <c r="DL50" s="175"/>
      <c r="DM50" s="175"/>
      <c r="DN50" s="175"/>
      <c r="DO50" s="175"/>
      <c r="DP50" s="175"/>
      <c r="DQ50" s="175"/>
      <c r="DR50" s="175"/>
      <c r="DS50" s="175"/>
      <c r="DT50" s="175"/>
      <c r="DU50" s="175"/>
      <c r="DV50" s="175"/>
      <c r="DW50" s="175"/>
      <c r="DX50" s="175"/>
      <c r="DY50" s="175"/>
      <c r="DZ50" s="175"/>
      <c r="EA50" s="175"/>
      <c r="EB50" s="175"/>
      <c r="EC50" s="175"/>
      <c r="ED50" s="175"/>
      <c r="EE50" s="175"/>
      <c r="EF50" s="175"/>
      <c r="EG50" s="175"/>
      <c r="EH50" s="175"/>
      <c r="EI50" s="175"/>
      <c r="EJ50" s="175"/>
      <c r="EK50" s="175"/>
      <c r="EL50" s="175"/>
      <c r="EM50" s="175"/>
      <c r="EN50" s="175"/>
      <c r="EO50" s="175"/>
      <c r="EP50" s="175"/>
      <c r="EQ50" s="175"/>
      <c r="ER50" s="175"/>
      <c r="ES50" s="175"/>
      <c r="ET50" s="175"/>
      <c r="EU50" s="175"/>
      <c r="EV50" s="175"/>
      <c r="EW50" s="175"/>
      <c r="EX50" s="175"/>
      <c r="EY50" s="175"/>
      <c r="EZ50" s="175"/>
      <c r="FA50" s="175"/>
      <c r="FB50" s="175"/>
    </row>
    <row r="51" spans="1:158" s="175" customFormat="1" ht="17.25" customHeight="1">
      <c r="A51" s="107" t="s">
        <v>361</v>
      </c>
      <c r="B51" s="122" t="s">
        <v>51</v>
      </c>
      <c r="C51" s="120" t="s">
        <v>348</v>
      </c>
      <c r="D51" s="75" t="s">
        <v>257</v>
      </c>
      <c r="E51" s="75" t="s">
        <v>254</v>
      </c>
      <c r="F51" s="75"/>
      <c r="G51" s="75"/>
      <c r="H51" s="211">
        <f t="shared" ref="H51:I51" si="2">H54</f>
        <v>0</v>
      </c>
      <c r="I51" s="211">
        <f t="shared" si="2"/>
        <v>0</v>
      </c>
    </row>
    <row r="52" spans="1:158" ht="17.25" customHeight="1">
      <c r="A52" s="107"/>
      <c r="B52" s="108" t="s">
        <v>398</v>
      </c>
      <c r="C52" s="120" t="s">
        <v>348</v>
      </c>
      <c r="D52" s="75" t="s">
        <v>257</v>
      </c>
      <c r="E52" s="75" t="s">
        <v>254</v>
      </c>
      <c r="F52" s="75" t="s">
        <v>410</v>
      </c>
      <c r="G52" s="75"/>
      <c r="H52" s="211">
        <f>H54</f>
        <v>0</v>
      </c>
      <c r="I52" s="211">
        <f>I54</f>
        <v>0</v>
      </c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  <c r="BM52" s="175"/>
      <c r="BN52" s="175"/>
      <c r="BO52" s="175"/>
      <c r="BP52" s="175"/>
      <c r="BQ52" s="175"/>
      <c r="BR52" s="175"/>
      <c r="BS52" s="175"/>
      <c r="BT52" s="175"/>
      <c r="BU52" s="175"/>
      <c r="BV52" s="175"/>
      <c r="BW52" s="175"/>
      <c r="BX52" s="175"/>
      <c r="BY52" s="175"/>
      <c r="BZ52" s="175"/>
      <c r="CA52" s="175"/>
      <c r="CB52" s="175"/>
      <c r="CC52" s="175"/>
      <c r="CD52" s="175"/>
      <c r="CE52" s="175"/>
      <c r="CF52" s="175"/>
      <c r="CG52" s="175"/>
      <c r="CH52" s="175"/>
      <c r="CI52" s="175"/>
      <c r="CJ52" s="175"/>
      <c r="CK52" s="175"/>
      <c r="CL52" s="175"/>
      <c r="CM52" s="175"/>
      <c r="CN52" s="175"/>
      <c r="CO52" s="175"/>
      <c r="CP52" s="175"/>
      <c r="CQ52" s="175"/>
      <c r="CR52" s="175"/>
      <c r="CS52" s="175"/>
      <c r="CT52" s="175"/>
      <c r="CU52" s="175"/>
      <c r="CV52" s="175"/>
      <c r="CW52" s="175"/>
      <c r="CX52" s="175"/>
      <c r="CY52" s="175"/>
      <c r="CZ52" s="175"/>
      <c r="DA52" s="175"/>
      <c r="DB52" s="175"/>
      <c r="DC52" s="175"/>
      <c r="DD52" s="175"/>
      <c r="DE52" s="175"/>
      <c r="DF52" s="175"/>
      <c r="DG52" s="175"/>
      <c r="DH52" s="175"/>
      <c r="DI52" s="175"/>
      <c r="DJ52" s="175"/>
      <c r="DK52" s="175"/>
      <c r="DL52" s="175"/>
      <c r="DM52" s="175"/>
      <c r="DN52" s="175"/>
      <c r="DO52" s="175"/>
      <c r="DP52" s="175"/>
      <c r="DQ52" s="175"/>
      <c r="DR52" s="175"/>
      <c r="DS52" s="175"/>
      <c r="DT52" s="175"/>
      <c r="DU52" s="175"/>
      <c r="DV52" s="175"/>
      <c r="DW52" s="175"/>
      <c r="DX52" s="175"/>
      <c r="DY52" s="175"/>
      <c r="DZ52" s="175"/>
      <c r="EA52" s="175"/>
      <c r="EB52" s="175"/>
      <c r="EC52" s="175"/>
      <c r="ED52" s="175"/>
      <c r="EE52" s="175"/>
      <c r="EF52" s="175"/>
      <c r="EG52" s="175"/>
      <c r="EH52" s="175"/>
      <c r="EI52" s="175"/>
      <c r="EJ52" s="175"/>
      <c r="EK52" s="175"/>
      <c r="EL52" s="175"/>
      <c r="EM52" s="175"/>
      <c r="EN52" s="175"/>
      <c r="EO52" s="175"/>
      <c r="EP52" s="175"/>
      <c r="EQ52" s="175"/>
      <c r="ER52" s="175"/>
      <c r="ES52" s="175"/>
      <c r="ET52" s="175"/>
      <c r="EU52" s="175"/>
      <c r="EV52" s="175"/>
      <c r="EW52" s="175"/>
      <c r="EX52" s="175"/>
      <c r="EY52" s="175"/>
      <c r="EZ52" s="175"/>
      <c r="FA52" s="175"/>
      <c r="FB52" s="175"/>
    </row>
    <row r="53" spans="1:158" ht="37.5" customHeight="1">
      <c r="A53" s="107"/>
      <c r="B53" s="122" t="s">
        <v>503</v>
      </c>
      <c r="C53" s="154">
        <v>804</v>
      </c>
      <c r="D53" s="75" t="s">
        <v>257</v>
      </c>
      <c r="E53" s="75" t="s">
        <v>254</v>
      </c>
      <c r="F53" s="75" t="s">
        <v>411</v>
      </c>
      <c r="G53" s="75"/>
      <c r="H53" s="211"/>
      <c r="I53" s="211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  <c r="BI53" s="175"/>
      <c r="BJ53" s="175"/>
      <c r="BK53" s="175"/>
      <c r="BL53" s="175"/>
      <c r="BM53" s="175"/>
      <c r="BN53" s="175"/>
      <c r="BO53" s="175"/>
      <c r="BP53" s="175"/>
      <c r="BQ53" s="175"/>
      <c r="BR53" s="175"/>
      <c r="BS53" s="175"/>
      <c r="BT53" s="175"/>
      <c r="BU53" s="175"/>
      <c r="BV53" s="175"/>
      <c r="BW53" s="175"/>
      <c r="BX53" s="175"/>
      <c r="BY53" s="175"/>
      <c r="BZ53" s="175"/>
      <c r="CA53" s="175"/>
      <c r="CB53" s="175"/>
      <c r="CC53" s="175"/>
      <c r="CD53" s="175"/>
      <c r="CE53" s="175"/>
      <c r="CF53" s="175"/>
      <c r="CG53" s="175"/>
      <c r="CH53" s="175"/>
      <c r="CI53" s="175"/>
      <c r="CJ53" s="175"/>
      <c r="CK53" s="175"/>
      <c r="CL53" s="175"/>
      <c r="CM53" s="175"/>
      <c r="CN53" s="175"/>
      <c r="CO53" s="175"/>
      <c r="CP53" s="175"/>
      <c r="CQ53" s="175"/>
      <c r="CR53" s="175"/>
      <c r="CS53" s="175"/>
      <c r="CT53" s="175"/>
      <c r="CU53" s="175"/>
      <c r="CV53" s="175"/>
      <c r="CW53" s="175"/>
      <c r="CX53" s="175"/>
      <c r="CY53" s="175"/>
      <c r="CZ53" s="175"/>
      <c r="DA53" s="175"/>
      <c r="DB53" s="175"/>
      <c r="DC53" s="175"/>
      <c r="DD53" s="175"/>
      <c r="DE53" s="175"/>
      <c r="DF53" s="175"/>
      <c r="DG53" s="175"/>
      <c r="DH53" s="175"/>
      <c r="DI53" s="175"/>
      <c r="DJ53" s="175"/>
      <c r="DK53" s="175"/>
      <c r="DL53" s="175"/>
      <c r="DM53" s="175"/>
      <c r="DN53" s="175"/>
      <c r="DO53" s="175"/>
      <c r="DP53" s="175"/>
      <c r="DQ53" s="175"/>
      <c r="DR53" s="175"/>
      <c r="DS53" s="175"/>
      <c r="DT53" s="175"/>
      <c r="DU53" s="175"/>
      <c r="DV53" s="175"/>
      <c r="DW53" s="175"/>
      <c r="DX53" s="175"/>
      <c r="DY53" s="175"/>
      <c r="DZ53" s="175"/>
      <c r="EA53" s="175"/>
      <c r="EB53" s="175"/>
      <c r="EC53" s="175"/>
      <c r="ED53" s="175"/>
      <c r="EE53" s="175"/>
      <c r="EF53" s="175"/>
      <c r="EG53" s="175"/>
      <c r="EH53" s="175"/>
      <c r="EI53" s="175"/>
      <c r="EJ53" s="175"/>
      <c r="EK53" s="175"/>
      <c r="EL53" s="175"/>
      <c r="EM53" s="175"/>
      <c r="EN53" s="175"/>
      <c r="EO53" s="175"/>
      <c r="EP53" s="175"/>
      <c r="EQ53" s="175"/>
      <c r="ER53" s="175"/>
      <c r="ES53" s="175"/>
      <c r="ET53" s="175"/>
      <c r="EU53" s="175"/>
      <c r="EV53" s="175"/>
      <c r="EW53" s="175"/>
      <c r="EX53" s="175"/>
      <c r="EY53" s="175"/>
      <c r="EZ53" s="175"/>
      <c r="FA53" s="175"/>
      <c r="FB53" s="175"/>
    </row>
    <row r="54" spans="1:158" s="163" customFormat="1" ht="23.25" customHeight="1">
      <c r="A54" s="121"/>
      <c r="B54" s="122" t="s">
        <v>404</v>
      </c>
      <c r="C54" s="120" t="s">
        <v>348</v>
      </c>
      <c r="D54" s="75" t="s">
        <v>257</v>
      </c>
      <c r="E54" s="75" t="s">
        <v>254</v>
      </c>
      <c r="F54" s="75" t="s">
        <v>340</v>
      </c>
      <c r="G54" s="75"/>
      <c r="H54" s="211">
        <f>H55</f>
        <v>0</v>
      </c>
      <c r="I54" s="211">
        <f>I55</f>
        <v>0</v>
      </c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  <c r="BI54" s="175"/>
      <c r="BJ54" s="175"/>
      <c r="BK54" s="175"/>
      <c r="BL54" s="175"/>
      <c r="BM54" s="175"/>
      <c r="BN54" s="175"/>
      <c r="BO54" s="175"/>
      <c r="BP54" s="175"/>
      <c r="BQ54" s="175"/>
      <c r="BR54" s="175"/>
      <c r="BS54" s="175"/>
      <c r="BT54" s="175"/>
      <c r="BU54" s="175"/>
      <c r="BV54" s="175"/>
      <c r="BW54" s="175"/>
      <c r="BX54" s="175"/>
      <c r="BY54" s="175"/>
      <c r="BZ54" s="175"/>
      <c r="CA54" s="175"/>
      <c r="CB54" s="175"/>
      <c r="CC54" s="175"/>
      <c r="CD54" s="175"/>
      <c r="CE54" s="175"/>
      <c r="CF54" s="175"/>
      <c r="CG54" s="175"/>
      <c r="CH54" s="175"/>
      <c r="CI54" s="175"/>
      <c r="CJ54" s="175"/>
      <c r="CK54" s="175"/>
      <c r="CL54" s="175"/>
      <c r="CM54" s="175"/>
      <c r="CN54" s="175"/>
      <c r="CO54" s="175"/>
      <c r="CP54" s="175"/>
      <c r="CQ54" s="175"/>
      <c r="CR54" s="175"/>
      <c r="CS54" s="175"/>
      <c r="CT54" s="175"/>
      <c r="CU54" s="175"/>
      <c r="CV54" s="175"/>
      <c r="CW54" s="175"/>
      <c r="CX54" s="175"/>
      <c r="CY54" s="175"/>
      <c r="CZ54" s="175"/>
      <c r="DA54" s="175"/>
      <c r="DB54" s="175"/>
      <c r="DC54" s="175"/>
      <c r="DD54" s="175"/>
      <c r="DE54" s="175"/>
      <c r="DF54" s="175"/>
      <c r="DG54" s="175"/>
      <c r="DH54" s="175"/>
      <c r="DI54" s="175"/>
      <c r="DJ54" s="175"/>
      <c r="DK54" s="175"/>
      <c r="DL54" s="175"/>
      <c r="DM54" s="175"/>
      <c r="DN54" s="175"/>
      <c r="DO54" s="175"/>
      <c r="DP54" s="175"/>
      <c r="DQ54" s="175"/>
      <c r="DR54" s="175"/>
      <c r="DS54" s="175"/>
      <c r="DT54" s="175"/>
      <c r="DU54" s="175"/>
      <c r="DV54" s="175"/>
      <c r="DW54" s="175"/>
      <c r="DX54" s="175"/>
      <c r="DY54" s="175"/>
      <c r="DZ54" s="175"/>
      <c r="EA54" s="175"/>
      <c r="EB54" s="175"/>
      <c r="EC54" s="175"/>
      <c r="ED54" s="175"/>
      <c r="EE54" s="175"/>
      <c r="EF54" s="175"/>
      <c r="EG54" s="175"/>
      <c r="EH54" s="175"/>
      <c r="EI54" s="175"/>
      <c r="EJ54" s="175"/>
      <c r="EK54" s="175"/>
      <c r="EL54" s="175"/>
      <c r="EM54" s="175"/>
      <c r="EN54" s="175"/>
      <c r="EO54" s="175"/>
      <c r="EP54" s="175"/>
      <c r="EQ54" s="175"/>
      <c r="ER54" s="175"/>
      <c r="ES54" s="175"/>
      <c r="ET54" s="175"/>
      <c r="EU54" s="175"/>
      <c r="EV54" s="175"/>
      <c r="EW54" s="175"/>
      <c r="EX54" s="175"/>
      <c r="EY54" s="175"/>
      <c r="EZ54" s="175"/>
      <c r="FA54" s="175"/>
      <c r="FB54" s="175"/>
    </row>
    <row r="55" spans="1:158" ht="20.25" customHeight="1">
      <c r="A55" s="121"/>
      <c r="B55" s="122" t="s">
        <v>457</v>
      </c>
      <c r="C55" s="120" t="s">
        <v>348</v>
      </c>
      <c r="D55" s="75" t="s">
        <v>257</v>
      </c>
      <c r="E55" s="75" t="s">
        <v>254</v>
      </c>
      <c r="F55" s="75" t="s">
        <v>382</v>
      </c>
      <c r="G55" s="75" t="s">
        <v>242</v>
      </c>
      <c r="H55" s="211">
        <v>0</v>
      </c>
      <c r="I55" s="211">
        <v>0</v>
      </c>
    </row>
    <row r="56" spans="1:158" s="175" customFormat="1" ht="15.75" customHeight="1">
      <c r="A56" s="107" t="s">
        <v>79</v>
      </c>
      <c r="B56" s="201" t="s">
        <v>260</v>
      </c>
      <c r="C56" s="153" t="s">
        <v>348</v>
      </c>
      <c r="D56" s="107" t="s">
        <v>261</v>
      </c>
      <c r="E56" s="107"/>
      <c r="F56" s="107"/>
      <c r="G56" s="107"/>
      <c r="H56" s="212">
        <f>H57</f>
        <v>331.66</v>
      </c>
      <c r="I56" s="212">
        <f>I57</f>
        <v>331.66</v>
      </c>
    </row>
    <row r="57" spans="1:158" ht="17.25" customHeight="1">
      <c r="A57" s="124" t="s">
        <v>362</v>
      </c>
      <c r="B57" s="122" t="s">
        <v>43</v>
      </c>
      <c r="C57" s="144" t="s">
        <v>348</v>
      </c>
      <c r="D57" s="144" t="s">
        <v>261</v>
      </c>
      <c r="E57" s="144" t="s">
        <v>228</v>
      </c>
      <c r="F57" s="75"/>
      <c r="G57" s="75"/>
      <c r="H57" s="211">
        <v>331.66</v>
      </c>
      <c r="I57" s="211">
        <v>331.66</v>
      </c>
    </row>
    <row r="58" spans="1:158" ht="17.25" customHeight="1">
      <c r="A58" s="124"/>
      <c r="B58" s="122" t="s">
        <v>405</v>
      </c>
      <c r="C58" s="144" t="s">
        <v>348</v>
      </c>
      <c r="D58" s="144" t="s">
        <v>261</v>
      </c>
      <c r="E58" s="144" t="s">
        <v>228</v>
      </c>
      <c r="F58" s="75" t="s">
        <v>406</v>
      </c>
      <c r="G58" s="75"/>
      <c r="H58" s="211">
        <f>H60</f>
        <v>0</v>
      </c>
      <c r="I58" s="211">
        <f>I60</f>
        <v>0</v>
      </c>
    </row>
    <row r="59" spans="1:158" ht="17.25" customHeight="1">
      <c r="A59" s="124"/>
      <c r="B59" s="122" t="s">
        <v>502</v>
      </c>
      <c r="C59" s="154">
        <v>804</v>
      </c>
      <c r="D59" s="144" t="s">
        <v>261</v>
      </c>
      <c r="E59" s="144" t="s">
        <v>228</v>
      </c>
      <c r="F59" s="75" t="s">
        <v>416</v>
      </c>
      <c r="G59" s="75"/>
      <c r="H59" s="211"/>
      <c r="I59" s="211"/>
    </row>
    <row r="60" spans="1:158" ht="18.75" customHeight="1">
      <c r="A60" s="121"/>
      <c r="B60" s="122" t="s">
        <v>426</v>
      </c>
      <c r="C60" s="144" t="s">
        <v>348</v>
      </c>
      <c r="D60" s="144" t="s">
        <v>261</v>
      </c>
      <c r="E60" s="144" t="s">
        <v>228</v>
      </c>
      <c r="F60" s="75" t="s">
        <v>407</v>
      </c>
      <c r="G60" s="75"/>
      <c r="H60" s="211">
        <f>H61+H62</f>
        <v>0</v>
      </c>
      <c r="I60" s="211">
        <f>I61+I62</f>
        <v>0</v>
      </c>
    </row>
    <row r="61" spans="1:158" ht="36" customHeight="1">
      <c r="A61" s="121"/>
      <c r="B61" s="122" t="s">
        <v>258</v>
      </c>
      <c r="C61" s="144" t="s">
        <v>348</v>
      </c>
      <c r="D61" s="144" t="s">
        <v>261</v>
      </c>
      <c r="E61" s="144" t="s">
        <v>228</v>
      </c>
      <c r="F61" s="75" t="s">
        <v>353</v>
      </c>
      <c r="G61" s="75" t="s">
        <v>242</v>
      </c>
      <c r="H61" s="211">
        <v>0</v>
      </c>
      <c r="I61" s="211">
        <v>0</v>
      </c>
    </row>
    <row r="62" spans="1:158" ht="24.75" customHeight="1">
      <c r="A62" s="121"/>
      <c r="B62" s="122" t="s">
        <v>244</v>
      </c>
      <c r="C62" s="144" t="s">
        <v>348</v>
      </c>
      <c r="D62" s="144" t="s">
        <v>261</v>
      </c>
      <c r="E62" s="144" t="s">
        <v>228</v>
      </c>
      <c r="F62" s="75" t="s">
        <v>353</v>
      </c>
      <c r="G62" s="75" t="s">
        <v>245</v>
      </c>
      <c r="H62" s="211">
        <v>0</v>
      </c>
      <c r="I62" s="211">
        <v>0</v>
      </c>
    </row>
    <row r="63" spans="1:158" ht="80.25" customHeight="1">
      <c r="A63" s="121"/>
      <c r="B63" s="127" t="s">
        <v>526</v>
      </c>
      <c r="C63" s="144" t="s">
        <v>348</v>
      </c>
      <c r="D63" s="144" t="s">
        <v>261</v>
      </c>
      <c r="E63" s="144" t="s">
        <v>228</v>
      </c>
      <c r="F63" s="75" t="s">
        <v>425</v>
      </c>
      <c r="G63" s="75"/>
      <c r="H63" s="211">
        <v>331.66</v>
      </c>
      <c r="I63" s="211">
        <v>331.66</v>
      </c>
    </row>
    <row r="64" spans="1:158" ht="17.25" customHeight="1">
      <c r="A64" s="121"/>
      <c r="B64" s="122" t="s">
        <v>183</v>
      </c>
      <c r="C64" s="120" t="s">
        <v>348</v>
      </c>
      <c r="D64" s="75" t="s">
        <v>261</v>
      </c>
      <c r="E64" s="75" t="s">
        <v>228</v>
      </c>
      <c r="F64" s="75" t="s">
        <v>342</v>
      </c>
      <c r="G64" s="75" t="s">
        <v>267</v>
      </c>
      <c r="H64" s="211">
        <v>331.66</v>
      </c>
      <c r="I64" s="211">
        <v>331.66</v>
      </c>
    </row>
    <row r="65" spans="1:9" ht="17.25" customHeight="1">
      <c r="A65" s="121"/>
      <c r="B65" s="122" t="s">
        <v>514</v>
      </c>
      <c r="C65" s="154">
        <v>804</v>
      </c>
      <c r="D65" s="144" t="s">
        <v>261</v>
      </c>
      <c r="E65" s="144" t="s">
        <v>228</v>
      </c>
      <c r="F65" s="75" t="s">
        <v>429</v>
      </c>
      <c r="G65" s="75"/>
      <c r="H65" s="211">
        <f>H66</f>
        <v>0</v>
      </c>
      <c r="I65" s="211">
        <f>I66</f>
        <v>0</v>
      </c>
    </row>
    <row r="66" spans="1:9" ht="17.25" customHeight="1">
      <c r="A66" s="121"/>
      <c r="B66" s="122" t="s">
        <v>515</v>
      </c>
      <c r="C66" s="154">
        <v>804</v>
      </c>
      <c r="D66" s="75" t="s">
        <v>261</v>
      </c>
      <c r="E66" s="75" t="s">
        <v>228</v>
      </c>
      <c r="F66" s="75" t="s">
        <v>516</v>
      </c>
      <c r="G66" s="75"/>
      <c r="H66" s="211">
        <f>H67</f>
        <v>0</v>
      </c>
      <c r="I66" s="211">
        <f>I67</f>
        <v>0</v>
      </c>
    </row>
    <row r="67" spans="1:9" ht="17.25" customHeight="1">
      <c r="A67" s="121"/>
      <c r="B67" s="122" t="s">
        <v>457</v>
      </c>
      <c r="C67" s="154">
        <v>804</v>
      </c>
      <c r="D67" s="75" t="s">
        <v>261</v>
      </c>
      <c r="E67" s="75" t="s">
        <v>228</v>
      </c>
      <c r="F67" s="75" t="s">
        <v>355</v>
      </c>
      <c r="G67" s="75" t="s">
        <v>242</v>
      </c>
      <c r="H67" s="211">
        <v>0</v>
      </c>
      <c r="I67" s="211">
        <v>0</v>
      </c>
    </row>
    <row r="68" spans="1:9" s="175" customFormat="1" ht="15.75" customHeight="1">
      <c r="A68" s="168">
        <v>7</v>
      </c>
      <c r="B68" s="201" t="s">
        <v>374</v>
      </c>
      <c r="C68" s="153" t="s">
        <v>348</v>
      </c>
      <c r="D68" s="107" t="s">
        <v>375</v>
      </c>
      <c r="E68" s="107"/>
      <c r="F68" s="107"/>
      <c r="G68" s="107"/>
      <c r="H68" s="212">
        <f>H69</f>
        <v>36</v>
      </c>
      <c r="I68" s="212">
        <f>I72</f>
        <v>36</v>
      </c>
    </row>
    <row r="69" spans="1:9" ht="16.5" customHeight="1">
      <c r="A69" s="124" t="s">
        <v>363</v>
      </c>
      <c r="B69" s="133" t="s">
        <v>434</v>
      </c>
      <c r="C69" s="120" t="s">
        <v>348</v>
      </c>
      <c r="D69" s="75" t="s">
        <v>375</v>
      </c>
      <c r="E69" s="75" t="s">
        <v>228</v>
      </c>
      <c r="F69" s="107"/>
      <c r="G69" s="75"/>
      <c r="H69" s="211">
        <v>36</v>
      </c>
      <c r="I69" s="211">
        <v>36</v>
      </c>
    </row>
    <row r="70" spans="1:9" ht="18.75" customHeight="1">
      <c r="A70" s="124"/>
      <c r="B70" s="122" t="s">
        <v>405</v>
      </c>
      <c r="C70" s="154">
        <v>804</v>
      </c>
      <c r="D70" s="75" t="s">
        <v>375</v>
      </c>
      <c r="E70" s="75" t="s">
        <v>228</v>
      </c>
      <c r="F70" s="75" t="s">
        <v>406</v>
      </c>
      <c r="G70" s="75"/>
      <c r="H70" s="211">
        <v>36</v>
      </c>
      <c r="I70" s="211">
        <v>36</v>
      </c>
    </row>
    <row r="71" spans="1:9" ht="32.25" customHeight="1">
      <c r="A71" s="124"/>
      <c r="B71" s="122" t="s">
        <v>498</v>
      </c>
      <c r="C71" s="154">
        <v>804</v>
      </c>
      <c r="D71" s="75" t="s">
        <v>375</v>
      </c>
      <c r="E71" s="75" t="s">
        <v>228</v>
      </c>
      <c r="F71" s="75" t="s">
        <v>499</v>
      </c>
      <c r="G71" s="75"/>
      <c r="H71" s="211">
        <v>36</v>
      </c>
      <c r="I71" s="211">
        <v>36</v>
      </c>
    </row>
    <row r="72" spans="1:9" ht="15.75" customHeight="1">
      <c r="A72" s="121"/>
      <c r="B72" s="122" t="s">
        <v>376</v>
      </c>
      <c r="C72" s="120" t="s">
        <v>348</v>
      </c>
      <c r="D72" s="75" t="s">
        <v>375</v>
      </c>
      <c r="E72" s="75" t="s">
        <v>228</v>
      </c>
      <c r="F72" s="75" t="s">
        <v>499</v>
      </c>
      <c r="G72" s="75"/>
      <c r="H72" s="211">
        <v>36</v>
      </c>
      <c r="I72" s="211">
        <v>36</v>
      </c>
    </row>
    <row r="73" spans="1:9" ht="18" customHeight="1">
      <c r="A73" s="121"/>
      <c r="B73" s="122" t="s">
        <v>377</v>
      </c>
      <c r="C73" s="120" t="s">
        <v>348</v>
      </c>
      <c r="D73" s="75" t="s">
        <v>375</v>
      </c>
      <c r="E73" s="75" t="s">
        <v>228</v>
      </c>
      <c r="F73" s="75" t="s">
        <v>499</v>
      </c>
      <c r="G73" s="75" t="s">
        <v>378</v>
      </c>
      <c r="H73" s="211">
        <v>36</v>
      </c>
      <c r="I73" s="211">
        <v>36</v>
      </c>
    </row>
    <row r="74" spans="1:9" s="175" customFormat="1" ht="16.5" customHeight="1">
      <c r="A74" s="107" t="s">
        <v>379</v>
      </c>
      <c r="B74" s="201" t="s">
        <v>268</v>
      </c>
      <c r="C74" s="153" t="s">
        <v>348</v>
      </c>
      <c r="D74" s="107" t="s">
        <v>250</v>
      </c>
      <c r="E74" s="107"/>
      <c r="F74" s="107"/>
      <c r="G74" s="107" t="s">
        <v>317</v>
      </c>
      <c r="H74" s="212">
        <f>H75</f>
        <v>1179.0999999999999</v>
      </c>
      <c r="I74" s="212">
        <f>I75</f>
        <v>1100.2</v>
      </c>
    </row>
    <row r="75" spans="1:9" ht="16.5" customHeight="1">
      <c r="A75" s="124" t="s">
        <v>380</v>
      </c>
      <c r="B75" s="133" t="s">
        <v>141</v>
      </c>
      <c r="C75" s="120" t="s">
        <v>348</v>
      </c>
      <c r="D75" s="75" t="s">
        <v>250</v>
      </c>
      <c r="E75" s="75" t="s">
        <v>257</v>
      </c>
      <c r="F75" s="75"/>
      <c r="G75" s="75"/>
      <c r="H75" s="211">
        <f>H76</f>
        <v>1179.0999999999999</v>
      </c>
      <c r="I75" s="211">
        <f>I76</f>
        <v>1100.2</v>
      </c>
    </row>
    <row r="76" spans="1:9" ht="16.5" customHeight="1">
      <c r="A76" s="124"/>
      <c r="B76" s="122" t="s">
        <v>405</v>
      </c>
      <c r="C76" s="120" t="s">
        <v>348</v>
      </c>
      <c r="D76" s="75" t="s">
        <v>250</v>
      </c>
      <c r="E76" s="75" t="s">
        <v>257</v>
      </c>
      <c r="F76" s="75" t="s">
        <v>414</v>
      </c>
      <c r="G76" s="75"/>
      <c r="H76" s="211">
        <f>H78</f>
        <v>1179.0999999999999</v>
      </c>
      <c r="I76" s="211">
        <f>I78</f>
        <v>1100.2</v>
      </c>
    </row>
    <row r="77" spans="1:9" ht="33.75" customHeight="1">
      <c r="A77" s="124"/>
      <c r="B77" s="165" t="s">
        <v>517</v>
      </c>
      <c r="C77" s="154">
        <v>804</v>
      </c>
      <c r="D77" s="144" t="s">
        <v>250</v>
      </c>
      <c r="E77" s="144" t="s">
        <v>257</v>
      </c>
      <c r="F77" s="75" t="s">
        <v>356</v>
      </c>
      <c r="G77" s="75"/>
      <c r="H77" s="211"/>
      <c r="I77" s="211"/>
    </row>
    <row r="78" spans="1:9" ht="18" customHeight="1">
      <c r="A78" s="124"/>
      <c r="B78" s="127" t="s">
        <v>408</v>
      </c>
      <c r="C78" s="120" t="s">
        <v>348</v>
      </c>
      <c r="D78" s="75" t="s">
        <v>250</v>
      </c>
      <c r="E78" s="75" t="s">
        <v>257</v>
      </c>
      <c r="F78" s="75" t="s">
        <v>390</v>
      </c>
      <c r="G78" s="75"/>
      <c r="H78" s="211">
        <f>H79+H80+H81</f>
        <v>1179.0999999999999</v>
      </c>
      <c r="I78" s="211">
        <f>I79+I80+I81</f>
        <v>1100.2</v>
      </c>
    </row>
    <row r="79" spans="1:9" ht="19.5" customHeight="1">
      <c r="A79" s="121"/>
      <c r="B79" s="122" t="s">
        <v>315</v>
      </c>
      <c r="C79" s="120" t="s">
        <v>348</v>
      </c>
      <c r="D79" s="75" t="s">
        <v>250</v>
      </c>
      <c r="E79" s="75" t="s">
        <v>257</v>
      </c>
      <c r="F79" s="75" t="s">
        <v>386</v>
      </c>
      <c r="G79" s="75" t="s">
        <v>234</v>
      </c>
      <c r="H79" s="211">
        <v>905.6</v>
      </c>
      <c r="I79" s="211">
        <v>845</v>
      </c>
    </row>
    <row r="80" spans="1:9" ht="49.5" customHeight="1">
      <c r="A80" s="121"/>
      <c r="B80" s="122" t="s">
        <v>316</v>
      </c>
      <c r="C80" s="120" t="s">
        <v>348</v>
      </c>
      <c r="D80" s="75" t="s">
        <v>250</v>
      </c>
      <c r="E80" s="75" t="s">
        <v>257</v>
      </c>
      <c r="F80" s="75" t="s">
        <v>386</v>
      </c>
      <c r="G80" s="75" t="s">
        <v>317</v>
      </c>
      <c r="H80" s="211">
        <v>273.5</v>
      </c>
      <c r="I80" s="211">
        <v>255.2</v>
      </c>
    </row>
    <row r="81" spans="1:9" ht="18" customHeight="1">
      <c r="A81" s="121"/>
      <c r="B81" s="122" t="s">
        <v>457</v>
      </c>
      <c r="C81" s="120" t="s">
        <v>348</v>
      </c>
      <c r="D81" s="75" t="s">
        <v>250</v>
      </c>
      <c r="E81" s="75" t="s">
        <v>257</v>
      </c>
      <c r="F81" s="75" t="s">
        <v>384</v>
      </c>
      <c r="G81" s="75" t="s">
        <v>242</v>
      </c>
      <c r="H81" s="211">
        <v>0</v>
      </c>
      <c r="I81" s="219">
        <v>0</v>
      </c>
    </row>
    <row r="82" spans="1:9" s="175" customFormat="1" ht="20.25" customHeight="1">
      <c r="A82" s="107" t="s">
        <v>388</v>
      </c>
      <c r="B82" s="201" t="s">
        <v>527</v>
      </c>
      <c r="C82" s="201"/>
      <c r="D82" s="107"/>
      <c r="E82" s="107"/>
      <c r="F82" s="107"/>
      <c r="G82" s="107"/>
      <c r="H82" s="211">
        <v>88.5</v>
      </c>
      <c r="I82" s="225">
        <v>177.4</v>
      </c>
    </row>
    <row r="83" spans="1:9" ht="15.75" customHeight="1">
      <c r="A83" s="287" t="s">
        <v>36</v>
      </c>
      <c r="B83" s="287"/>
      <c r="C83" s="287"/>
      <c r="D83" s="287"/>
      <c r="E83" s="287"/>
      <c r="F83" s="287"/>
      <c r="G83" s="287"/>
      <c r="H83" s="211">
        <f>H9+H28+H34+H39+H45+H56+H68+H74+H82</f>
        <v>3672.0199999999995</v>
      </c>
      <c r="I83" s="211">
        <f>I9+I28+I34+I39+I45+I56+I68+I74+I82</f>
        <v>3683.52</v>
      </c>
    </row>
    <row r="95" spans="1:9" ht="63" customHeight="1">
      <c r="G95" s="275"/>
      <c r="H95" s="275"/>
      <c r="I95" s="275"/>
    </row>
    <row r="96" spans="1:9" ht="63" customHeight="1">
      <c r="G96" s="147"/>
      <c r="H96" s="147"/>
      <c r="I96" s="147"/>
    </row>
    <row r="97" spans="1:9" ht="63" customHeight="1">
      <c r="A97" s="262"/>
      <c r="B97" s="262"/>
      <c r="C97" s="262"/>
      <c r="D97" s="262"/>
      <c r="E97" s="262"/>
      <c r="F97" s="262"/>
      <c r="G97" s="262"/>
      <c r="H97" s="262"/>
      <c r="I97" s="277"/>
    </row>
    <row r="98" spans="1:9" ht="63" customHeight="1">
      <c r="A98" s="158"/>
      <c r="B98" s="158"/>
      <c r="C98" s="158"/>
      <c r="D98" s="158"/>
      <c r="E98" s="158"/>
      <c r="F98" s="159"/>
      <c r="G98" s="281"/>
      <c r="H98" s="281"/>
      <c r="I98" s="281"/>
    </row>
  </sheetData>
  <mergeCells count="7">
    <mergeCell ref="G98:I98"/>
    <mergeCell ref="G1:I1"/>
    <mergeCell ref="A3:I3"/>
    <mergeCell ref="G4:I4"/>
    <mergeCell ref="A83:G83"/>
    <mergeCell ref="G95:I95"/>
    <mergeCell ref="A97:I97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D45"/>
  <sheetViews>
    <sheetView topLeftCell="A38" workbookViewId="0">
      <selection sqref="A1:D43"/>
    </sheetView>
  </sheetViews>
  <sheetFormatPr defaultRowHeight="15"/>
  <cols>
    <col min="1" max="1" width="15.42578125" style="46" customWidth="1"/>
    <col min="2" max="2" width="28.42578125" style="46" customWidth="1"/>
    <col min="3" max="3" width="32.140625" style="49" customWidth="1"/>
    <col min="4" max="4" width="25.7109375" style="49" customWidth="1"/>
    <col min="5" max="16384" width="9.140625" style="46"/>
  </cols>
  <sheetData>
    <row r="1" spans="1:4" ht="98.25" customHeight="1">
      <c r="C1" s="261" t="s">
        <v>532</v>
      </c>
      <c r="D1" s="261"/>
    </row>
    <row r="2" spans="1:4" ht="9" hidden="1" customHeight="1"/>
    <row r="3" spans="1:4" s="47" customFormat="1" ht="50.25" customHeight="1">
      <c r="A3" s="288" t="s">
        <v>344</v>
      </c>
      <c r="B3" s="289"/>
      <c r="C3" s="289"/>
      <c r="D3" s="289"/>
    </row>
    <row r="4" spans="1:4" s="47" customFormat="1" ht="6.75" hidden="1" customHeight="1">
      <c r="A4" s="48"/>
      <c r="C4" s="49"/>
      <c r="D4" s="49"/>
    </row>
    <row r="5" spans="1:4" ht="28.5" customHeight="1">
      <c r="A5" s="50" t="s">
        <v>4</v>
      </c>
      <c r="B5" s="50" t="s">
        <v>2</v>
      </c>
      <c r="C5" s="263" t="s">
        <v>5</v>
      </c>
      <c r="D5" s="264"/>
    </row>
    <row r="6" spans="1:4" ht="20.45" hidden="1" customHeight="1">
      <c r="A6" s="265" t="s">
        <v>191</v>
      </c>
      <c r="B6" s="265"/>
      <c r="C6" s="265"/>
      <c r="D6" s="265"/>
    </row>
    <row r="7" spans="1:4" s="53" customFormat="1" ht="40.5" hidden="1" customHeight="1">
      <c r="A7" s="51">
        <v>100</v>
      </c>
      <c r="B7" s="52" t="s">
        <v>177</v>
      </c>
      <c r="C7" s="267" t="s">
        <v>13</v>
      </c>
      <c r="D7" s="268"/>
    </row>
    <row r="8" spans="1:4" s="53" customFormat="1" ht="78" hidden="1" customHeight="1">
      <c r="A8" s="54">
        <v>100</v>
      </c>
      <c r="B8" s="54" t="s">
        <v>192</v>
      </c>
      <c r="C8" s="258" t="s">
        <v>193</v>
      </c>
      <c r="D8" s="258"/>
    </row>
    <row r="9" spans="1:4" ht="36" hidden="1" customHeight="1">
      <c r="A9" s="54">
        <v>100</v>
      </c>
      <c r="B9" s="54" t="s">
        <v>194</v>
      </c>
      <c r="C9" s="258" t="s">
        <v>195</v>
      </c>
      <c r="D9" s="258"/>
    </row>
    <row r="10" spans="1:4" ht="72.599999999999994" hidden="1" customHeight="1">
      <c r="A10" s="54">
        <v>100</v>
      </c>
      <c r="B10" s="54" t="s">
        <v>196</v>
      </c>
      <c r="C10" s="258" t="s">
        <v>197</v>
      </c>
      <c r="D10" s="258"/>
    </row>
    <row r="11" spans="1:4" hidden="1">
      <c r="A11" s="54">
        <v>100</v>
      </c>
      <c r="B11" s="54" t="s">
        <v>198</v>
      </c>
      <c r="C11" s="258" t="s">
        <v>199</v>
      </c>
      <c r="D11" s="258"/>
    </row>
    <row r="12" spans="1:4">
      <c r="A12" s="259" t="s">
        <v>345</v>
      </c>
      <c r="B12" s="259"/>
      <c r="C12" s="259"/>
      <c r="D12" s="259"/>
    </row>
    <row r="13" spans="1:4" ht="78" customHeight="1">
      <c r="A13" s="54">
        <v>804</v>
      </c>
      <c r="B13" s="54" t="s">
        <v>200</v>
      </c>
      <c r="C13" s="258" t="s">
        <v>201</v>
      </c>
      <c r="D13" s="258"/>
    </row>
    <row r="14" spans="1:4" ht="61.5" customHeight="1">
      <c r="A14" s="54">
        <v>804</v>
      </c>
      <c r="B14" s="54" t="s">
        <v>202</v>
      </c>
      <c r="C14" s="258" t="s">
        <v>467</v>
      </c>
      <c r="D14" s="258"/>
    </row>
    <row r="15" spans="1:4" ht="45" customHeight="1">
      <c r="A15" s="54">
        <v>804</v>
      </c>
      <c r="B15" s="54" t="s">
        <v>203</v>
      </c>
      <c r="C15" s="248" t="s">
        <v>468</v>
      </c>
      <c r="D15" s="260"/>
    </row>
    <row r="16" spans="1:4" ht="78.75" customHeight="1">
      <c r="A16" s="54">
        <v>804</v>
      </c>
      <c r="B16" s="54" t="s">
        <v>204</v>
      </c>
      <c r="C16" s="258" t="s">
        <v>205</v>
      </c>
      <c r="D16" s="258"/>
    </row>
    <row r="17" spans="1:4" ht="75.75" customHeight="1">
      <c r="A17" s="54">
        <v>804</v>
      </c>
      <c r="B17" s="54" t="s">
        <v>206</v>
      </c>
      <c r="C17" s="248" t="s">
        <v>469</v>
      </c>
      <c r="D17" s="260"/>
    </row>
    <row r="18" spans="1:4" ht="60.75" customHeight="1">
      <c r="A18" s="54">
        <v>804</v>
      </c>
      <c r="B18" s="54" t="s">
        <v>207</v>
      </c>
      <c r="C18" s="258" t="s">
        <v>470</v>
      </c>
      <c r="D18" s="258"/>
    </row>
    <row r="19" spans="1:4" ht="94.5" customHeight="1">
      <c r="A19" s="54">
        <v>804</v>
      </c>
      <c r="B19" s="54" t="s">
        <v>208</v>
      </c>
      <c r="C19" s="258" t="s">
        <v>471</v>
      </c>
      <c r="D19" s="258"/>
    </row>
    <row r="20" spans="1:4" ht="36" customHeight="1">
      <c r="A20" s="54">
        <v>804</v>
      </c>
      <c r="B20" s="54" t="s">
        <v>209</v>
      </c>
      <c r="C20" s="255" t="s">
        <v>472</v>
      </c>
      <c r="D20" s="255"/>
    </row>
    <row r="21" spans="1:4" ht="31.5" customHeight="1">
      <c r="A21" s="54">
        <v>804</v>
      </c>
      <c r="B21" s="54" t="s">
        <v>210</v>
      </c>
      <c r="C21" s="250" t="s">
        <v>473</v>
      </c>
      <c r="D21" s="269"/>
    </row>
    <row r="22" spans="1:4" ht="31.5" customHeight="1">
      <c r="A22" s="54">
        <v>804</v>
      </c>
      <c r="B22" s="54" t="s">
        <v>211</v>
      </c>
      <c r="C22" s="255" t="s">
        <v>474</v>
      </c>
      <c r="D22" s="255"/>
    </row>
    <row r="23" spans="1:4" ht="66.75" customHeight="1">
      <c r="A23" s="54">
        <v>804</v>
      </c>
      <c r="B23" s="54" t="s">
        <v>212</v>
      </c>
      <c r="C23" s="270" t="s">
        <v>475</v>
      </c>
      <c r="D23" s="270"/>
    </row>
    <row r="24" spans="1:4" ht="90" customHeight="1">
      <c r="A24" s="54">
        <v>804</v>
      </c>
      <c r="B24" s="54" t="s">
        <v>213</v>
      </c>
      <c r="C24" s="255" t="s">
        <v>476</v>
      </c>
      <c r="D24" s="255"/>
    </row>
    <row r="25" spans="1:4" ht="91.5" customHeight="1">
      <c r="A25" s="54">
        <v>804</v>
      </c>
      <c r="B25" s="54" t="s">
        <v>214</v>
      </c>
      <c r="C25" s="255" t="s">
        <v>478</v>
      </c>
      <c r="D25" s="255"/>
    </row>
    <row r="26" spans="1:4" ht="88.5" customHeight="1">
      <c r="A26" s="54">
        <v>804</v>
      </c>
      <c r="B26" s="54" t="s">
        <v>215</v>
      </c>
      <c r="C26" s="255" t="s">
        <v>477</v>
      </c>
      <c r="D26" s="255"/>
    </row>
    <row r="27" spans="1:4" ht="61.5" customHeight="1">
      <c r="A27" s="54">
        <v>804</v>
      </c>
      <c r="B27" s="54" t="s">
        <v>216</v>
      </c>
      <c r="C27" s="250" t="s">
        <v>479</v>
      </c>
      <c r="D27" s="249"/>
    </row>
    <row r="28" spans="1:4" ht="58.5" customHeight="1">
      <c r="A28" s="54">
        <v>804</v>
      </c>
      <c r="B28" s="54" t="s">
        <v>217</v>
      </c>
      <c r="C28" s="250" t="s">
        <v>480</v>
      </c>
      <c r="D28" s="249"/>
    </row>
    <row r="29" spans="1:4" ht="36" customHeight="1">
      <c r="A29" s="54">
        <v>804</v>
      </c>
      <c r="B29" s="54" t="s">
        <v>218</v>
      </c>
      <c r="C29" s="255" t="s">
        <v>481</v>
      </c>
      <c r="D29" s="255"/>
    </row>
    <row r="30" spans="1:4" ht="45" customHeight="1">
      <c r="A30" s="54">
        <v>804</v>
      </c>
      <c r="B30" s="54" t="s">
        <v>219</v>
      </c>
      <c r="C30" s="255" t="s">
        <v>482</v>
      </c>
      <c r="D30" s="255"/>
    </row>
    <row r="31" spans="1:4" ht="63" customHeight="1">
      <c r="A31" s="54">
        <v>804</v>
      </c>
      <c r="B31" s="198" t="s">
        <v>549</v>
      </c>
      <c r="C31" s="256" t="s">
        <v>550</v>
      </c>
      <c r="D31" s="257"/>
    </row>
    <row r="32" spans="1:4" ht="29.25" customHeight="1">
      <c r="A32" s="54">
        <v>804</v>
      </c>
      <c r="B32" s="54" t="s">
        <v>444</v>
      </c>
      <c r="C32" s="255" t="s">
        <v>483</v>
      </c>
      <c r="D32" s="255"/>
    </row>
    <row r="33" spans="1:4" ht="21.75" customHeight="1">
      <c r="A33" s="54">
        <v>804</v>
      </c>
      <c r="B33" s="54" t="s">
        <v>443</v>
      </c>
      <c r="C33" s="255" t="s">
        <v>484</v>
      </c>
      <c r="D33" s="255"/>
    </row>
    <row r="34" spans="1:4" ht="27.75" customHeight="1">
      <c r="A34" s="54">
        <v>804</v>
      </c>
      <c r="B34" s="54" t="s">
        <v>447</v>
      </c>
      <c r="C34" s="250" t="s">
        <v>485</v>
      </c>
      <c r="D34" s="249"/>
    </row>
    <row r="35" spans="1:4" ht="29.25" customHeight="1">
      <c r="A35" s="54">
        <v>804</v>
      </c>
      <c r="B35" s="54" t="s">
        <v>442</v>
      </c>
      <c r="C35" s="250" t="s">
        <v>520</v>
      </c>
      <c r="D35" s="249"/>
    </row>
    <row r="36" spans="1:4" ht="17.25" customHeight="1">
      <c r="A36" s="54">
        <v>804</v>
      </c>
      <c r="B36" s="54" t="s">
        <v>441</v>
      </c>
      <c r="C36" s="250" t="s">
        <v>486</v>
      </c>
      <c r="D36" s="249"/>
    </row>
    <row r="37" spans="1:4" ht="38.25" customHeight="1">
      <c r="A37" s="54">
        <v>804</v>
      </c>
      <c r="B37" s="54" t="s">
        <v>449</v>
      </c>
      <c r="C37" s="252" t="s">
        <v>487</v>
      </c>
      <c r="D37" s="253"/>
    </row>
    <row r="38" spans="1:4" ht="78" customHeight="1">
      <c r="A38" s="54">
        <v>804</v>
      </c>
      <c r="B38" s="54" t="s">
        <v>445</v>
      </c>
      <c r="C38" s="250" t="s">
        <v>437</v>
      </c>
      <c r="D38" s="249"/>
    </row>
    <row r="39" spans="1:4" ht="29.25" customHeight="1">
      <c r="A39" s="54">
        <v>804</v>
      </c>
      <c r="B39" s="54" t="s">
        <v>439</v>
      </c>
      <c r="C39" s="250" t="s">
        <v>396</v>
      </c>
      <c r="D39" s="249"/>
    </row>
    <row r="40" spans="1:4" ht="28.5" customHeight="1">
      <c r="A40" s="54">
        <v>804</v>
      </c>
      <c r="B40" s="54" t="s">
        <v>461</v>
      </c>
      <c r="C40" s="248" t="s">
        <v>440</v>
      </c>
      <c r="D40" s="249"/>
    </row>
    <row r="41" spans="1:4" ht="51.75" customHeight="1">
      <c r="A41" s="254" t="s">
        <v>428</v>
      </c>
      <c r="B41" s="254"/>
      <c r="C41" s="254"/>
      <c r="D41" s="254"/>
    </row>
    <row r="42" spans="1:4" ht="22.5" customHeight="1">
      <c r="A42" s="131" t="s">
        <v>223</v>
      </c>
      <c r="B42" s="54" t="s">
        <v>8</v>
      </c>
      <c r="C42" s="246" t="s">
        <v>427</v>
      </c>
      <c r="D42" s="247"/>
    </row>
    <row r="43" spans="1:4" ht="63" customHeight="1">
      <c r="A43" s="251" t="s">
        <v>528</v>
      </c>
      <c r="B43" s="251"/>
      <c r="C43" s="251"/>
      <c r="D43" s="251"/>
    </row>
    <row r="44" spans="1:4" ht="73.5" customHeight="1">
      <c r="A44" s="266"/>
      <c r="B44" s="266"/>
      <c r="C44" s="266"/>
      <c r="D44" s="266"/>
    </row>
    <row r="45" spans="1:4">
      <c r="A45" s="266"/>
      <c r="B45" s="266"/>
      <c r="C45" s="266"/>
      <c r="D45" s="266"/>
    </row>
  </sheetData>
  <mergeCells count="43">
    <mergeCell ref="A44:D44"/>
    <mergeCell ref="A45:D45"/>
    <mergeCell ref="C8:D8"/>
    <mergeCell ref="C7:D7"/>
    <mergeCell ref="C9:D9"/>
    <mergeCell ref="C10:D10"/>
    <mergeCell ref="C30:D30"/>
    <mergeCell ref="C13:D13"/>
    <mergeCell ref="C19:D19"/>
    <mergeCell ref="C21:D21"/>
    <mergeCell ref="C22:D22"/>
    <mergeCell ref="C23:D23"/>
    <mergeCell ref="C14:D14"/>
    <mergeCell ref="C27:D27"/>
    <mergeCell ref="C26:D26"/>
    <mergeCell ref="C25:D25"/>
    <mergeCell ref="C1:D1"/>
    <mergeCell ref="A3:D3"/>
    <mergeCell ref="C5:D5"/>
    <mergeCell ref="A6:D6"/>
    <mergeCell ref="C11:D11"/>
    <mergeCell ref="C18:D18"/>
    <mergeCell ref="A12:D12"/>
    <mergeCell ref="C15:D15"/>
    <mergeCell ref="C16:D16"/>
    <mergeCell ref="C17:D17"/>
    <mergeCell ref="C20:D20"/>
    <mergeCell ref="C24:D24"/>
    <mergeCell ref="C29:D29"/>
    <mergeCell ref="C28:D28"/>
    <mergeCell ref="C34:D34"/>
    <mergeCell ref="C32:D32"/>
    <mergeCell ref="C33:D33"/>
    <mergeCell ref="C31:D31"/>
    <mergeCell ref="C42:D42"/>
    <mergeCell ref="C40:D40"/>
    <mergeCell ref="C38:D38"/>
    <mergeCell ref="A43:D43"/>
    <mergeCell ref="C35:D35"/>
    <mergeCell ref="C36:D36"/>
    <mergeCell ref="C37:D37"/>
    <mergeCell ref="C39:D39"/>
    <mergeCell ref="A41:D41"/>
  </mergeCells>
  <phoneticPr fontId="3" type="noConversion"/>
  <pageMargins left="0.74803149606299213" right="0.19685039370078741" top="0.39370078740157483" bottom="0.39370078740157483" header="0.31496062992125984" footer="0.23622047244094491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12"/>
  <sheetViews>
    <sheetView topLeftCell="A6" workbookViewId="0">
      <selection sqref="A1:C11"/>
    </sheetView>
  </sheetViews>
  <sheetFormatPr defaultRowHeight="12.75"/>
  <cols>
    <col min="1" max="1" width="14.5703125" customWidth="1"/>
    <col min="2" max="2" width="31.140625" customWidth="1"/>
    <col min="3" max="3" width="49.140625" customWidth="1"/>
  </cols>
  <sheetData>
    <row r="1" spans="1:10" ht="117" customHeight="1">
      <c r="A1" s="82"/>
      <c r="B1" s="82"/>
      <c r="C1" s="196" t="s">
        <v>533</v>
      </c>
      <c r="D1" s="96"/>
      <c r="E1" s="96"/>
      <c r="F1" s="96"/>
      <c r="G1" s="96"/>
      <c r="H1" s="96"/>
      <c r="I1" s="96"/>
      <c r="J1" s="96"/>
    </row>
    <row r="2" spans="1:10" ht="1.5" hidden="1" customHeight="1">
      <c r="A2" s="82"/>
      <c r="B2" s="82"/>
      <c r="C2" s="82"/>
    </row>
    <row r="3" spans="1:10" ht="81" customHeight="1" thickBot="1">
      <c r="A3" s="271" t="s">
        <v>346</v>
      </c>
      <c r="B3" s="271"/>
      <c r="C3" s="271"/>
    </row>
    <row r="4" spans="1:10" s="4" customFormat="1" ht="39.75" customHeight="1">
      <c r="A4" s="97" t="s">
        <v>300</v>
      </c>
      <c r="B4" s="98" t="s">
        <v>301</v>
      </c>
      <c r="C4" s="99" t="s">
        <v>302</v>
      </c>
    </row>
    <row r="5" spans="1:10" ht="15.75">
      <c r="A5" s="272" t="s">
        <v>433</v>
      </c>
      <c r="B5" s="273"/>
      <c r="C5" s="274"/>
    </row>
    <row r="6" spans="1:10" ht="47.25">
      <c r="A6" s="100">
        <v>804</v>
      </c>
      <c r="B6" s="102" t="s">
        <v>303</v>
      </c>
      <c r="C6" s="103" t="s">
        <v>304</v>
      </c>
    </row>
    <row r="7" spans="1:10" ht="47.25">
      <c r="A7" s="100">
        <v>804</v>
      </c>
      <c r="B7" s="102" t="s">
        <v>307</v>
      </c>
      <c r="C7" s="103" t="s">
        <v>308</v>
      </c>
    </row>
    <row r="8" spans="1:10" ht="63" customHeight="1">
      <c r="A8" s="100">
        <v>804</v>
      </c>
      <c r="B8" s="102" t="s">
        <v>305</v>
      </c>
      <c r="C8" s="101" t="s">
        <v>306</v>
      </c>
    </row>
    <row r="9" spans="1:10" ht="63" customHeight="1">
      <c r="A9" s="100">
        <v>804</v>
      </c>
      <c r="B9" s="102" t="s">
        <v>309</v>
      </c>
      <c r="C9" s="101" t="s">
        <v>310</v>
      </c>
    </row>
    <row r="10" spans="1:10" ht="38.25" customHeight="1">
      <c r="A10" s="100">
        <v>804</v>
      </c>
      <c r="B10" s="102" t="s">
        <v>500</v>
      </c>
      <c r="C10" s="167" t="s">
        <v>463</v>
      </c>
    </row>
    <row r="11" spans="1:10" ht="38.25" customHeight="1">
      <c r="A11" s="100">
        <v>804</v>
      </c>
      <c r="B11" s="102" t="s">
        <v>501</v>
      </c>
      <c r="C11" s="167" t="s">
        <v>465</v>
      </c>
    </row>
    <row r="12" spans="1:10" ht="61.5" customHeight="1"/>
  </sheetData>
  <mergeCells count="2">
    <mergeCell ref="A3:C3"/>
    <mergeCell ref="A5:C5"/>
  </mergeCells>
  <phoneticPr fontId="3" type="noConversion"/>
  <pageMargins left="0.75" right="0.75" top="1" bottom="1" header="0.5" footer="0.5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C11"/>
  <sheetViews>
    <sheetView topLeftCell="A2" workbookViewId="0">
      <selection sqref="A1:C13"/>
    </sheetView>
  </sheetViews>
  <sheetFormatPr defaultRowHeight="12.75"/>
  <cols>
    <col min="1" max="1" width="8" customWidth="1"/>
    <col min="2" max="2" width="66.42578125" customWidth="1"/>
    <col min="3" max="3" width="13.7109375" customWidth="1"/>
  </cols>
  <sheetData>
    <row r="1" spans="1:3" ht="108" customHeight="1">
      <c r="B1" s="244" t="s">
        <v>565</v>
      </c>
      <c r="C1" s="244"/>
    </row>
    <row r="2" spans="1:3" ht="18.75">
      <c r="B2" s="82"/>
      <c r="C2" s="82"/>
    </row>
    <row r="3" spans="1:3" ht="60" customHeight="1">
      <c r="B3" s="271" t="s">
        <v>534</v>
      </c>
      <c r="C3" s="271"/>
    </row>
    <row r="4" spans="1:3" ht="13.5" customHeight="1" thickBot="1">
      <c r="B4" s="105"/>
      <c r="C4" s="186" t="s">
        <v>167</v>
      </c>
    </row>
    <row r="5" spans="1:3" s="28" customFormat="1" ht="35.25" customHeight="1">
      <c r="A5" s="226" t="s">
        <v>332</v>
      </c>
      <c r="B5" s="226" t="s">
        <v>333</v>
      </c>
      <c r="C5" s="227" t="s">
        <v>391</v>
      </c>
    </row>
    <row r="6" spans="1:3" s="28" customFormat="1" ht="56.25">
      <c r="A6" s="228" t="s">
        <v>334</v>
      </c>
      <c r="B6" s="229" t="s">
        <v>347</v>
      </c>
      <c r="C6" s="209">
        <f>C7+C8+C9</f>
        <v>3297.12</v>
      </c>
    </row>
    <row r="7" spans="1:3" s="28" customFormat="1" ht="56.25">
      <c r="A7" s="228" t="s">
        <v>168</v>
      </c>
      <c r="B7" s="230" t="s">
        <v>459</v>
      </c>
      <c r="C7" s="209">
        <v>1619.8</v>
      </c>
    </row>
    <row r="8" spans="1:3" s="28" customFormat="1" ht="18.75">
      <c r="A8" s="34" t="s">
        <v>271</v>
      </c>
      <c r="B8" s="229" t="s">
        <v>337</v>
      </c>
      <c r="C8" s="209">
        <v>25.5</v>
      </c>
    </row>
    <row r="9" spans="1:3" s="28" customFormat="1" ht="18.75">
      <c r="A9" s="34" t="s">
        <v>335</v>
      </c>
      <c r="B9" s="229" t="s">
        <v>336</v>
      </c>
      <c r="C9" s="209">
        <v>1651.82</v>
      </c>
    </row>
    <row r="10" spans="1:3" s="28" customFormat="1" ht="18.75">
      <c r="A10" s="231">
        <v>2</v>
      </c>
      <c r="B10" s="232" t="s">
        <v>430</v>
      </c>
      <c r="C10" s="209">
        <v>634.26</v>
      </c>
    </row>
    <row r="11" spans="1:3" s="28" customFormat="1" ht="18.75">
      <c r="A11" s="233"/>
      <c r="B11" s="233" t="s">
        <v>372</v>
      </c>
      <c r="C11" s="234">
        <f>C6+C10</f>
        <v>3931.38</v>
      </c>
    </row>
  </sheetData>
  <mergeCells count="2">
    <mergeCell ref="B3:C3"/>
    <mergeCell ref="B1:C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7"/>
  <sheetViews>
    <sheetView view="pageBreakPreview" topLeftCell="A32" zoomScaleSheetLayoutView="100" workbookViewId="0">
      <selection sqref="A1:E40"/>
    </sheetView>
  </sheetViews>
  <sheetFormatPr defaultRowHeight="15"/>
  <cols>
    <col min="1" max="1" width="9.42578125" style="4" customWidth="1"/>
    <col min="2" max="2" width="26.42578125" style="13" customWidth="1"/>
    <col min="3" max="3" width="28.28515625" style="73" customWidth="1"/>
    <col min="4" max="4" width="12.5703125" style="73" customWidth="1"/>
    <col min="5" max="5" width="12.5703125" style="13" customWidth="1"/>
    <col min="6" max="16384" width="9.140625" style="4"/>
  </cols>
  <sheetData>
    <row r="1" spans="1:5" s="11" customFormat="1" ht="168.75" customHeight="1">
      <c r="B1" s="20"/>
      <c r="C1" s="57"/>
      <c r="D1" s="275" t="s">
        <v>558</v>
      </c>
      <c r="E1" s="276"/>
    </row>
    <row r="2" spans="1:5" s="11" customFormat="1" ht="57.75" customHeight="1">
      <c r="A2" s="290" t="s">
        <v>557</v>
      </c>
      <c r="B2" s="277"/>
      <c r="C2" s="277"/>
      <c r="D2" s="277"/>
      <c r="E2" s="277"/>
    </row>
    <row r="3" spans="1:5" s="11" customFormat="1" ht="51.75" customHeight="1">
      <c r="A3" s="58"/>
      <c r="B3" s="7"/>
      <c r="C3" s="8"/>
      <c r="D3" s="8"/>
      <c r="E3" s="9" t="s">
        <v>167</v>
      </c>
    </row>
    <row r="4" spans="1:5" s="11" customFormat="1" ht="47.25">
      <c r="A4" s="74" t="s">
        <v>226</v>
      </c>
      <c r="B4" s="55" t="s">
        <v>6</v>
      </c>
      <c r="C4" s="55" t="s">
        <v>3</v>
      </c>
      <c r="D4" s="55" t="s">
        <v>450</v>
      </c>
      <c r="E4" s="55" t="s">
        <v>535</v>
      </c>
    </row>
    <row r="5" spans="1:5" s="56" customFormat="1" ht="15.75">
      <c r="A5" s="26">
        <v>1</v>
      </c>
      <c r="B5" s="26">
        <v>2</v>
      </c>
      <c r="C5" s="26">
        <v>3</v>
      </c>
      <c r="D5" s="26">
        <v>4</v>
      </c>
      <c r="E5" s="26">
        <v>5</v>
      </c>
    </row>
    <row r="6" spans="1:5" s="11" customFormat="1" ht="42.75">
      <c r="A6" s="59"/>
      <c r="B6" s="55" t="s">
        <v>8</v>
      </c>
      <c r="C6" s="220" t="s">
        <v>9</v>
      </c>
      <c r="D6" s="202">
        <f>D7+D21</f>
        <v>1829</v>
      </c>
      <c r="E6" s="202">
        <f>E7+E21</f>
        <v>1839</v>
      </c>
    </row>
    <row r="7" spans="1:5" s="11" customFormat="1" ht="15.75">
      <c r="A7" s="59"/>
      <c r="B7" s="55"/>
      <c r="C7" s="221" t="s">
        <v>10</v>
      </c>
      <c r="D7" s="202">
        <f>D8+D10+D13+D18</f>
        <v>1829</v>
      </c>
      <c r="E7" s="202">
        <f>E8+E12+E13+E18</f>
        <v>1839</v>
      </c>
    </row>
    <row r="8" spans="1:5" s="11" customFormat="1" ht="31.5">
      <c r="A8" s="26">
        <v>182</v>
      </c>
      <c r="B8" s="61" t="s">
        <v>11</v>
      </c>
      <c r="C8" s="104" t="s">
        <v>12</v>
      </c>
      <c r="D8" s="203">
        <v>100</v>
      </c>
      <c r="E8" s="203">
        <v>102</v>
      </c>
    </row>
    <row r="9" spans="1:5" s="11" customFormat="1" ht="202.5" customHeight="1">
      <c r="A9" s="26">
        <v>182</v>
      </c>
      <c r="B9" s="61" t="s">
        <v>311</v>
      </c>
      <c r="C9" s="104" t="s">
        <v>312</v>
      </c>
      <c r="D9" s="203">
        <v>100</v>
      </c>
      <c r="E9" s="203">
        <v>102</v>
      </c>
    </row>
    <row r="10" spans="1:5" s="16" customFormat="1" ht="31.5">
      <c r="A10" s="55">
        <v>182</v>
      </c>
      <c r="B10" s="55" t="s">
        <v>14</v>
      </c>
      <c r="C10" s="60" t="s">
        <v>15</v>
      </c>
      <c r="D10" s="202">
        <f>D12+D11</f>
        <v>882</v>
      </c>
      <c r="E10" s="202">
        <f>E11+E12</f>
        <v>883</v>
      </c>
    </row>
    <row r="11" spans="1:5" s="11" customFormat="1" ht="63">
      <c r="A11" s="26">
        <v>182</v>
      </c>
      <c r="B11" s="26" t="s">
        <v>0</v>
      </c>
      <c r="C11" s="10" t="s">
        <v>222</v>
      </c>
      <c r="D11" s="203">
        <v>0</v>
      </c>
      <c r="E11" s="203">
        <v>0</v>
      </c>
    </row>
    <row r="12" spans="1:5" s="11" customFormat="1" ht="47.25">
      <c r="A12" s="26">
        <v>182</v>
      </c>
      <c r="B12" s="26" t="s">
        <v>16</v>
      </c>
      <c r="C12" s="10" t="s">
        <v>17</v>
      </c>
      <c r="D12" s="203">
        <v>882</v>
      </c>
      <c r="E12" s="203">
        <v>883</v>
      </c>
    </row>
    <row r="13" spans="1:5" s="16" customFormat="1" ht="15.75">
      <c r="A13" s="55">
        <v>182</v>
      </c>
      <c r="B13" s="55" t="s">
        <v>18</v>
      </c>
      <c r="C13" s="60" t="s">
        <v>19</v>
      </c>
      <c r="D13" s="202">
        <f>D14+D16+D17</f>
        <v>822</v>
      </c>
      <c r="E13" s="202">
        <f>E14+E16+E17</f>
        <v>829</v>
      </c>
    </row>
    <row r="14" spans="1:5" s="16" customFormat="1" ht="31.5">
      <c r="A14" s="26">
        <v>182</v>
      </c>
      <c r="B14" s="26" t="s">
        <v>172</v>
      </c>
      <c r="C14" s="10" t="s">
        <v>224</v>
      </c>
      <c r="D14" s="203">
        <v>335</v>
      </c>
      <c r="E14" s="203">
        <v>337</v>
      </c>
    </row>
    <row r="15" spans="1:5" s="11" customFormat="1" ht="15.75">
      <c r="A15" s="26">
        <v>182</v>
      </c>
      <c r="B15" s="26" t="s">
        <v>173</v>
      </c>
      <c r="C15" s="104" t="s">
        <v>225</v>
      </c>
      <c r="D15" s="203">
        <f>D17+D16</f>
        <v>487</v>
      </c>
      <c r="E15" s="203">
        <f>E16+E17</f>
        <v>492</v>
      </c>
    </row>
    <row r="16" spans="1:5" s="11" customFormat="1" ht="94.5">
      <c r="A16" s="26">
        <v>182</v>
      </c>
      <c r="B16" s="26" t="s">
        <v>392</v>
      </c>
      <c r="C16" s="104" t="s">
        <v>393</v>
      </c>
      <c r="D16" s="203">
        <v>45</v>
      </c>
      <c r="E16" s="203">
        <v>48</v>
      </c>
    </row>
    <row r="17" spans="1:6" s="11" customFormat="1" ht="94.5">
      <c r="A17" s="26">
        <v>182</v>
      </c>
      <c r="B17" s="26" t="s">
        <v>313</v>
      </c>
      <c r="C17" s="104" t="s">
        <v>314</v>
      </c>
      <c r="D17" s="203">
        <v>442</v>
      </c>
      <c r="E17" s="203">
        <v>444</v>
      </c>
    </row>
    <row r="18" spans="1:6" s="16" customFormat="1" ht="31.5">
      <c r="A18" s="62" t="s">
        <v>223</v>
      </c>
      <c r="B18" s="55" t="s">
        <v>20</v>
      </c>
      <c r="C18" s="60" t="s">
        <v>21</v>
      </c>
      <c r="D18" s="202">
        <f>D19</f>
        <v>25</v>
      </c>
      <c r="E18" s="202">
        <f>E19</f>
        <v>25</v>
      </c>
    </row>
    <row r="19" spans="1:6" s="11" customFormat="1" ht="130.5" customHeight="1">
      <c r="A19" s="63" t="s">
        <v>348</v>
      </c>
      <c r="B19" s="26" t="s">
        <v>438</v>
      </c>
      <c r="C19" s="10" t="s">
        <v>201</v>
      </c>
      <c r="D19" s="203">
        <v>25</v>
      </c>
      <c r="E19" s="203">
        <v>25</v>
      </c>
    </row>
    <row r="20" spans="1:6" s="16" customFormat="1" ht="78.75" hidden="1">
      <c r="A20" s="62"/>
      <c r="B20" s="55" t="s">
        <v>22</v>
      </c>
      <c r="C20" s="60" t="s">
        <v>23</v>
      </c>
      <c r="D20" s="202"/>
      <c r="E20" s="202"/>
    </row>
    <row r="21" spans="1:6" s="11" customFormat="1" ht="28.5">
      <c r="A21" s="63"/>
      <c r="B21" s="26"/>
      <c r="C21" s="199" t="s">
        <v>24</v>
      </c>
      <c r="D21" s="202">
        <v>0</v>
      </c>
      <c r="E21" s="202">
        <v>0</v>
      </c>
    </row>
    <row r="22" spans="1:6" s="16" customFormat="1" ht="63" hidden="1">
      <c r="A22" s="55"/>
      <c r="B22" s="55" t="s">
        <v>25</v>
      </c>
      <c r="C22" s="64" t="s">
        <v>26</v>
      </c>
      <c r="D22" s="202"/>
      <c r="E22" s="202"/>
    </row>
    <row r="23" spans="1:6" s="16" customFormat="1" ht="63" hidden="1">
      <c r="A23" s="55"/>
      <c r="B23" s="55" t="s">
        <v>27</v>
      </c>
      <c r="C23" s="60" t="s">
        <v>28</v>
      </c>
      <c r="D23" s="202"/>
      <c r="E23" s="202"/>
    </row>
    <row r="24" spans="1:6" s="16" customFormat="1" ht="31.5" hidden="1">
      <c r="A24" s="55"/>
      <c r="B24" s="55" t="s">
        <v>29</v>
      </c>
      <c r="C24" s="60" t="s">
        <v>30</v>
      </c>
      <c r="D24" s="202"/>
      <c r="E24" s="202"/>
    </row>
    <row r="25" spans="1:6" s="16" customFormat="1" ht="31.5" hidden="1">
      <c r="A25" s="55"/>
      <c r="B25" s="55" t="s">
        <v>31</v>
      </c>
      <c r="C25" s="60" t="s">
        <v>32</v>
      </c>
      <c r="D25" s="202"/>
      <c r="E25" s="202"/>
    </row>
    <row r="26" spans="1:6" s="16" customFormat="1" ht="31.5">
      <c r="A26" s="26">
        <v>804</v>
      </c>
      <c r="B26" s="55" t="s">
        <v>436</v>
      </c>
      <c r="C26" s="60" t="s">
        <v>174</v>
      </c>
      <c r="D26" s="202">
        <v>0</v>
      </c>
      <c r="E26" s="202">
        <v>0</v>
      </c>
    </row>
    <row r="27" spans="1:6" s="66" customFormat="1" ht="33.75" customHeight="1">
      <c r="A27" s="26">
        <v>804</v>
      </c>
      <c r="B27" s="55" t="s">
        <v>33</v>
      </c>
      <c r="C27" s="60" t="s">
        <v>394</v>
      </c>
      <c r="D27" s="204">
        <f>D28</f>
        <v>1843</v>
      </c>
      <c r="E27" s="204">
        <f>E28</f>
        <v>1844.5</v>
      </c>
    </row>
    <row r="28" spans="1:6" s="67" customFormat="1" ht="92.25" customHeight="1">
      <c r="A28" s="26">
        <v>804</v>
      </c>
      <c r="B28" s="55" t="s">
        <v>34</v>
      </c>
      <c r="C28" s="128" t="s">
        <v>395</v>
      </c>
      <c r="D28" s="204">
        <f>D29+D36+D39</f>
        <v>1843</v>
      </c>
      <c r="E28" s="204">
        <f>E29+E36+E39</f>
        <v>1844.5</v>
      </c>
    </row>
    <row r="29" spans="1:6" s="67" customFormat="1" ht="92.25" customHeight="1">
      <c r="A29" s="26">
        <v>804</v>
      </c>
      <c r="B29" s="26" t="s">
        <v>491</v>
      </c>
      <c r="C29" s="10" t="s">
        <v>489</v>
      </c>
      <c r="D29" s="204">
        <v>1069.9000000000001</v>
      </c>
      <c r="E29" s="204">
        <v>1069.9000000000001</v>
      </c>
    </row>
    <row r="30" spans="1:6" s="67" customFormat="1" ht="78.75">
      <c r="A30" s="26">
        <v>804</v>
      </c>
      <c r="B30" s="26" t="s">
        <v>446</v>
      </c>
      <c r="C30" s="10" t="s">
        <v>395</v>
      </c>
      <c r="D30" s="204">
        <v>1069.9000000000001</v>
      </c>
      <c r="E30" s="204">
        <v>1069.9000000000001</v>
      </c>
      <c r="F30" s="68"/>
    </row>
    <row r="31" spans="1:6" s="67" customFormat="1" ht="77.25" customHeight="1">
      <c r="A31" s="26">
        <v>804</v>
      </c>
      <c r="B31" s="26" t="s">
        <v>446</v>
      </c>
      <c r="C31" s="10" t="s">
        <v>178</v>
      </c>
      <c r="D31" s="204">
        <v>1069.9000000000001</v>
      </c>
      <c r="E31" s="204">
        <v>1069.9000000000001</v>
      </c>
      <c r="F31" s="68"/>
    </row>
    <row r="32" spans="1:6" s="67" customFormat="1" ht="66.75" customHeight="1">
      <c r="A32" s="26">
        <v>804</v>
      </c>
      <c r="B32" s="26" t="s">
        <v>447</v>
      </c>
      <c r="C32" s="10" t="s">
        <v>220</v>
      </c>
      <c r="D32" s="204">
        <v>1069.9000000000001</v>
      </c>
      <c r="E32" s="204">
        <v>1069.9000000000001</v>
      </c>
      <c r="F32" s="68"/>
    </row>
    <row r="33" spans="1:6" s="67" customFormat="1" ht="47.25" hidden="1">
      <c r="A33" s="26">
        <v>804</v>
      </c>
      <c r="B33" s="26" t="s">
        <v>179</v>
      </c>
      <c r="C33" s="10" t="s">
        <v>180</v>
      </c>
      <c r="D33" s="204"/>
      <c r="E33" s="204"/>
      <c r="F33" s="68"/>
    </row>
    <row r="34" spans="1:6" s="67" customFormat="1" ht="15.75" hidden="1">
      <c r="A34" s="26">
        <v>804</v>
      </c>
      <c r="B34" s="26"/>
      <c r="C34" s="10"/>
      <c r="D34" s="204"/>
      <c r="E34" s="204"/>
      <c r="F34" s="68"/>
    </row>
    <row r="35" spans="1:6" s="67" customFormat="1" ht="88.5" customHeight="1">
      <c r="A35" s="26">
        <v>804</v>
      </c>
      <c r="B35" s="26" t="s">
        <v>448</v>
      </c>
      <c r="C35" s="10" t="s">
        <v>181</v>
      </c>
      <c r="D35" s="204">
        <v>133.6</v>
      </c>
      <c r="E35" s="204">
        <v>135.1</v>
      </c>
      <c r="F35" s="68"/>
    </row>
    <row r="36" spans="1:6" s="67" customFormat="1" ht="117.75" customHeight="1">
      <c r="A36" s="26">
        <v>804</v>
      </c>
      <c r="B36" s="26" t="s">
        <v>449</v>
      </c>
      <c r="C36" s="10" t="s">
        <v>221</v>
      </c>
      <c r="D36" s="204">
        <v>133.6</v>
      </c>
      <c r="E36" s="204">
        <v>135.1</v>
      </c>
      <c r="F36" s="68"/>
    </row>
    <row r="37" spans="1:6" s="67" customFormat="1" ht="31.5" hidden="1">
      <c r="A37" s="65">
        <v>809</v>
      </c>
      <c r="B37" s="26" t="s">
        <v>182</v>
      </c>
      <c r="C37" s="10" t="s">
        <v>183</v>
      </c>
      <c r="D37" s="206"/>
      <c r="E37" s="204"/>
      <c r="F37" s="68"/>
    </row>
    <row r="38" spans="1:6" s="11" customFormat="1" ht="31.5" hidden="1">
      <c r="A38" s="26">
        <v>809</v>
      </c>
      <c r="B38" s="26" t="s">
        <v>175</v>
      </c>
      <c r="C38" s="10" t="s">
        <v>176</v>
      </c>
      <c r="D38" s="207"/>
      <c r="E38" s="203"/>
    </row>
    <row r="39" spans="1:6" s="11" customFormat="1" ht="63">
      <c r="A39" s="26">
        <v>804</v>
      </c>
      <c r="B39" s="26" t="s">
        <v>439</v>
      </c>
      <c r="C39" s="10" t="s">
        <v>396</v>
      </c>
      <c r="D39" s="203">
        <v>639.5</v>
      </c>
      <c r="E39" s="203">
        <v>639.5</v>
      </c>
    </row>
    <row r="40" spans="1:6" s="11" customFormat="1" ht="15.75">
      <c r="A40" s="55"/>
      <c r="B40" s="55"/>
      <c r="C40" s="60" t="s">
        <v>35</v>
      </c>
      <c r="D40" s="208">
        <f>D6+D27</f>
        <v>3672</v>
      </c>
      <c r="E40" s="208">
        <f>E6+E27</f>
        <v>3683.5</v>
      </c>
    </row>
    <row r="41" spans="1:6">
      <c r="A41" s="69"/>
      <c r="B41" s="70"/>
      <c r="C41" s="70"/>
      <c r="D41" s="70"/>
      <c r="E41" s="110"/>
    </row>
    <row r="42" spans="1:6" ht="12.75" customHeight="1">
      <c r="A42" s="69"/>
      <c r="B42" s="71"/>
      <c r="C42" s="70"/>
      <c r="D42" s="70"/>
      <c r="E42" s="110"/>
    </row>
    <row r="43" spans="1:6" ht="12.75" customHeight="1">
      <c r="A43" s="69"/>
      <c r="B43" s="70"/>
      <c r="C43" s="70"/>
      <c r="D43" s="70"/>
      <c r="E43" s="110"/>
    </row>
    <row r="44" spans="1:6" ht="12.75" customHeight="1">
      <c r="A44" s="69"/>
      <c r="B44" s="71"/>
      <c r="C44" s="70"/>
      <c r="D44" s="70"/>
      <c r="E44" s="110"/>
    </row>
    <row r="45" spans="1:6">
      <c r="A45" s="69"/>
      <c r="B45" s="70"/>
      <c r="C45" s="70"/>
      <c r="D45" s="70"/>
      <c r="E45" s="110"/>
    </row>
    <row r="46" spans="1:6" ht="26.25" customHeight="1">
      <c r="A46" s="69"/>
      <c r="B46" s="72"/>
      <c r="C46" s="72"/>
      <c r="D46" s="72"/>
      <c r="E46" s="72"/>
    </row>
    <row r="47" spans="1:6">
      <c r="A47" s="69"/>
    </row>
  </sheetData>
  <mergeCells count="2">
    <mergeCell ref="D1:E1"/>
    <mergeCell ref="A2:E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9"/>
  <sheetViews>
    <sheetView topLeftCell="A36" zoomScale="90" zoomScaleSheetLayoutView="100" workbookViewId="0">
      <selection sqref="A1:D42"/>
    </sheetView>
  </sheetViews>
  <sheetFormatPr defaultRowHeight="15"/>
  <cols>
    <col min="1" max="1" width="14.28515625" style="4" customWidth="1"/>
    <col min="2" max="2" width="24" style="13" customWidth="1"/>
    <col min="3" max="3" width="37.5703125" style="73" customWidth="1"/>
    <col min="4" max="4" width="13.5703125" style="13" customWidth="1"/>
    <col min="5" max="16384" width="9.140625" style="4"/>
  </cols>
  <sheetData>
    <row r="1" spans="1:11" s="11" customFormat="1" ht="130.5" customHeight="1">
      <c r="B1" s="20"/>
      <c r="C1" s="275" t="s">
        <v>556</v>
      </c>
      <c r="D1" s="275"/>
      <c r="J1" s="278"/>
      <c r="K1" s="278"/>
    </row>
    <row r="2" spans="1:11" s="11" customFormat="1" ht="54" customHeight="1">
      <c r="A2" s="290" t="s">
        <v>536</v>
      </c>
      <c r="B2" s="277"/>
      <c r="C2" s="277"/>
      <c r="D2" s="277"/>
    </row>
    <row r="3" spans="1:11" s="11" customFormat="1" ht="22.5" customHeight="1">
      <c r="A3" s="58"/>
      <c r="B3" s="7"/>
      <c r="C3" s="8"/>
      <c r="D3" s="9" t="s">
        <v>167</v>
      </c>
    </row>
    <row r="4" spans="1:11" s="11" customFormat="1" ht="47.25" customHeight="1">
      <c r="A4" s="74" t="s">
        <v>226</v>
      </c>
      <c r="B4" s="55" t="s">
        <v>6</v>
      </c>
      <c r="C4" s="55" t="s">
        <v>3</v>
      </c>
      <c r="D4" s="55" t="s">
        <v>7</v>
      </c>
    </row>
    <row r="5" spans="1:11" s="56" customFormat="1" ht="15.75">
      <c r="A5" s="26">
        <v>1</v>
      </c>
      <c r="B5" s="26">
        <v>2</v>
      </c>
      <c r="C5" s="26">
        <v>3</v>
      </c>
      <c r="D5" s="26">
        <v>5</v>
      </c>
    </row>
    <row r="6" spans="1:11" s="11" customFormat="1" ht="28.5">
      <c r="A6" s="59"/>
      <c r="B6" s="55" t="s">
        <v>8</v>
      </c>
      <c r="C6" s="220" t="s">
        <v>9</v>
      </c>
      <c r="D6" s="202">
        <f>D7+D22</f>
        <v>1821.06</v>
      </c>
    </row>
    <row r="7" spans="1:11" s="11" customFormat="1" ht="15.75">
      <c r="A7" s="59"/>
      <c r="B7" s="55"/>
      <c r="C7" s="221" t="s">
        <v>10</v>
      </c>
      <c r="D7" s="202">
        <f>D8+D10+D11+D14+D19</f>
        <v>1821.06</v>
      </c>
    </row>
    <row r="8" spans="1:11" s="11" customFormat="1" ht="15.75">
      <c r="A8" s="26">
        <v>182</v>
      </c>
      <c r="B8" s="61" t="s">
        <v>11</v>
      </c>
      <c r="C8" s="104" t="s">
        <v>12</v>
      </c>
      <c r="D8" s="203">
        <v>100</v>
      </c>
    </row>
    <row r="9" spans="1:11" s="11" customFormat="1" ht="131.25" customHeight="1">
      <c r="A9" s="26">
        <v>182</v>
      </c>
      <c r="B9" s="61" t="s">
        <v>311</v>
      </c>
      <c r="C9" s="104" t="s">
        <v>312</v>
      </c>
      <c r="D9" s="203">
        <v>100</v>
      </c>
    </row>
    <row r="10" spans="1:11" s="11" customFormat="1" ht="47.25" hidden="1">
      <c r="A10" s="26">
        <v>100</v>
      </c>
      <c r="B10" s="61" t="s">
        <v>177</v>
      </c>
      <c r="C10" s="10" t="s">
        <v>13</v>
      </c>
      <c r="D10" s="203">
        <v>0</v>
      </c>
    </row>
    <row r="11" spans="1:11" s="16" customFormat="1" ht="15.75">
      <c r="A11" s="55">
        <v>182</v>
      </c>
      <c r="B11" s="55" t="s">
        <v>14</v>
      </c>
      <c r="C11" s="60" t="s">
        <v>15</v>
      </c>
      <c r="D11" s="202">
        <f>D12+D13</f>
        <v>920</v>
      </c>
    </row>
    <row r="12" spans="1:11" s="11" customFormat="1" ht="31.5">
      <c r="A12" s="26">
        <v>182</v>
      </c>
      <c r="B12" s="26" t="s">
        <v>0</v>
      </c>
      <c r="C12" s="10" t="s">
        <v>222</v>
      </c>
      <c r="D12" s="203">
        <v>40</v>
      </c>
    </row>
    <row r="13" spans="1:11" s="11" customFormat="1" ht="31.5">
      <c r="A13" s="26">
        <v>182</v>
      </c>
      <c r="B13" s="26" t="s">
        <v>16</v>
      </c>
      <c r="C13" s="10" t="s">
        <v>17</v>
      </c>
      <c r="D13" s="203">
        <v>880</v>
      </c>
    </row>
    <row r="14" spans="1:11" s="16" customFormat="1" ht="15.75">
      <c r="A14" s="55">
        <v>182</v>
      </c>
      <c r="B14" s="55" t="s">
        <v>18</v>
      </c>
      <c r="C14" s="60" t="s">
        <v>19</v>
      </c>
      <c r="D14" s="202">
        <f>D15+D17+D18</f>
        <v>776.06</v>
      </c>
    </row>
    <row r="15" spans="1:11" s="16" customFormat="1" ht="15.75">
      <c r="A15" s="26">
        <v>182</v>
      </c>
      <c r="B15" s="26" t="s">
        <v>172</v>
      </c>
      <c r="C15" s="10" t="s">
        <v>224</v>
      </c>
      <c r="D15" s="203">
        <v>292</v>
      </c>
    </row>
    <row r="16" spans="1:11" s="11" customFormat="1" ht="38.25" customHeight="1">
      <c r="A16" s="26">
        <v>182</v>
      </c>
      <c r="B16" s="26" t="s">
        <v>173</v>
      </c>
      <c r="C16" s="104" t="s">
        <v>225</v>
      </c>
      <c r="D16" s="203">
        <f>D17+D18</f>
        <v>484.06</v>
      </c>
    </row>
    <row r="17" spans="1:5" s="11" customFormat="1" ht="63">
      <c r="A17" s="26">
        <v>182</v>
      </c>
      <c r="B17" s="26" t="s">
        <v>392</v>
      </c>
      <c r="C17" s="104" t="s">
        <v>393</v>
      </c>
      <c r="D17" s="203">
        <v>44</v>
      </c>
    </row>
    <row r="18" spans="1:5" s="11" customFormat="1" ht="63">
      <c r="A18" s="26">
        <v>182</v>
      </c>
      <c r="B18" s="26" t="s">
        <v>313</v>
      </c>
      <c r="C18" s="104" t="s">
        <v>314</v>
      </c>
      <c r="D18" s="203">
        <v>440.06</v>
      </c>
    </row>
    <row r="19" spans="1:5" s="16" customFormat="1" ht="15.75">
      <c r="A19" s="62" t="s">
        <v>223</v>
      </c>
      <c r="B19" s="55" t="s">
        <v>20</v>
      </c>
      <c r="C19" s="60" t="s">
        <v>21</v>
      </c>
      <c r="D19" s="202">
        <f>D20</f>
        <v>25</v>
      </c>
      <c r="E19" s="197"/>
    </row>
    <row r="20" spans="1:5" s="11" customFormat="1" ht="130.5" customHeight="1">
      <c r="A20" s="63" t="s">
        <v>348</v>
      </c>
      <c r="B20" s="26" t="s">
        <v>438</v>
      </c>
      <c r="C20" s="10" t="s">
        <v>201</v>
      </c>
      <c r="D20" s="203">
        <v>25</v>
      </c>
    </row>
    <row r="21" spans="1:5" s="16" customFormat="1" ht="47.25" hidden="1" customHeight="1">
      <c r="A21" s="62"/>
      <c r="B21" s="55" t="s">
        <v>22</v>
      </c>
      <c r="C21" s="60" t="s">
        <v>23</v>
      </c>
      <c r="D21" s="202"/>
    </row>
    <row r="22" spans="1:5" s="11" customFormat="1" ht="15.75">
      <c r="A22" s="63"/>
      <c r="B22" s="26"/>
      <c r="C22" s="221" t="s">
        <v>24</v>
      </c>
      <c r="D22" s="202">
        <v>0</v>
      </c>
    </row>
    <row r="23" spans="1:5" s="16" customFormat="1" ht="47.25" hidden="1" customHeight="1">
      <c r="A23" s="55"/>
      <c r="B23" s="55" t="s">
        <v>25</v>
      </c>
      <c r="C23" s="64" t="s">
        <v>26</v>
      </c>
      <c r="D23" s="202"/>
    </row>
    <row r="24" spans="1:5" s="16" customFormat="1" ht="47.25" hidden="1" customHeight="1">
      <c r="A24" s="55"/>
      <c r="B24" s="55" t="s">
        <v>27</v>
      </c>
      <c r="C24" s="60" t="s">
        <v>28</v>
      </c>
      <c r="D24" s="202"/>
    </row>
    <row r="25" spans="1:5" s="16" customFormat="1" ht="31.5" hidden="1" customHeight="1">
      <c r="A25" s="55"/>
      <c r="B25" s="55" t="s">
        <v>29</v>
      </c>
      <c r="C25" s="60" t="s">
        <v>30</v>
      </c>
      <c r="D25" s="202"/>
    </row>
    <row r="26" spans="1:5" s="16" customFormat="1" ht="31.5" hidden="1" customHeight="1">
      <c r="A26" s="55"/>
      <c r="B26" s="55" t="s">
        <v>31</v>
      </c>
      <c r="C26" s="60" t="s">
        <v>32</v>
      </c>
      <c r="D26" s="202"/>
    </row>
    <row r="27" spans="1:5" s="16" customFormat="1" ht="15.75">
      <c r="A27" s="26">
        <v>804</v>
      </c>
      <c r="B27" s="55" t="s">
        <v>436</v>
      </c>
      <c r="C27" s="60" t="s">
        <v>174</v>
      </c>
      <c r="D27" s="202">
        <v>0</v>
      </c>
    </row>
    <row r="28" spans="1:5" s="66" customFormat="1" ht="15.75">
      <c r="A28" s="26">
        <v>804</v>
      </c>
      <c r="B28" s="55" t="s">
        <v>33</v>
      </c>
      <c r="C28" s="60" t="s">
        <v>394</v>
      </c>
      <c r="D28" s="204">
        <f>D29</f>
        <v>2110.3199999999997</v>
      </c>
    </row>
    <row r="29" spans="1:5" s="67" customFormat="1" ht="47.25">
      <c r="A29" s="26">
        <v>804</v>
      </c>
      <c r="B29" s="55" t="s">
        <v>34</v>
      </c>
      <c r="C29" s="60" t="s">
        <v>395</v>
      </c>
      <c r="D29" s="204">
        <f>D30+D36+D41</f>
        <v>2110.3199999999997</v>
      </c>
    </row>
    <row r="30" spans="1:5" s="67" customFormat="1" ht="31.5">
      <c r="A30" s="26">
        <v>804</v>
      </c>
      <c r="B30" s="26" t="s">
        <v>488</v>
      </c>
      <c r="C30" s="10" t="s">
        <v>489</v>
      </c>
      <c r="D30" s="204">
        <v>1337.35</v>
      </c>
    </row>
    <row r="31" spans="1:5" s="67" customFormat="1" ht="47.25">
      <c r="A31" s="26">
        <v>804</v>
      </c>
      <c r="B31" s="26" t="s">
        <v>490</v>
      </c>
      <c r="C31" s="10" t="s">
        <v>395</v>
      </c>
      <c r="D31" s="204">
        <v>1337.35</v>
      </c>
      <c r="E31" s="68"/>
    </row>
    <row r="32" spans="1:5" s="67" customFormat="1" ht="47.25" customHeight="1">
      <c r="A32" s="26">
        <v>804</v>
      </c>
      <c r="B32" s="26" t="s">
        <v>446</v>
      </c>
      <c r="C32" s="10" t="s">
        <v>178</v>
      </c>
      <c r="D32" s="204">
        <v>1337.35</v>
      </c>
      <c r="E32" s="68"/>
    </row>
    <row r="33" spans="1:5" s="67" customFormat="1" ht="48" customHeight="1">
      <c r="A33" s="26">
        <v>804</v>
      </c>
      <c r="B33" s="26" t="s">
        <v>447</v>
      </c>
      <c r="C33" s="10" t="s">
        <v>220</v>
      </c>
      <c r="D33" s="204">
        <v>1337.35</v>
      </c>
      <c r="E33" s="68"/>
    </row>
    <row r="34" spans="1:5" s="67" customFormat="1" ht="31.5" hidden="1" customHeight="1">
      <c r="A34" s="26">
        <v>804</v>
      </c>
      <c r="B34" s="26" t="s">
        <v>179</v>
      </c>
      <c r="C34" s="10" t="s">
        <v>180</v>
      </c>
      <c r="D34" s="204"/>
      <c r="E34" s="68"/>
    </row>
    <row r="35" spans="1:5" s="67" customFormat="1" ht="15.75" hidden="1" customHeight="1">
      <c r="A35" s="26">
        <v>804</v>
      </c>
      <c r="B35" s="26"/>
      <c r="C35" s="10"/>
      <c r="D35" s="204"/>
      <c r="E35" s="68"/>
    </row>
    <row r="36" spans="1:5" s="67" customFormat="1" ht="46.5" customHeight="1">
      <c r="A36" s="26">
        <v>804</v>
      </c>
      <c r="B36" s="26" t="s">
        <v>448</v>
      </c>
      <c r="C36" s="10" t="s">
        <v>181</v>
      </c>
      <c r="D36" s="204">
        <v>133.5</v>
      </c>
      <c r="E36" s="68"/>
    </row>
    <row r="37" spans="1:5" s="67" customFormat="1" ht="67.5" customHeight="1">
      <c r="A37" s="26">
        <v>804</v>
      </c>
      <c r="B37" s="26" t="s">
        <v>449</v>
      </c>
      <c r="C37" s="10" t="s">
        <v>221</v>
      </c>
      <c r="D37" s="204">
        <v>133.5</v>
      </c>
      <c r="E37" s="68"/>
    </row>
    <row r="38" spans="1:5" s="67" customFormat="1" ht="31.5" hidden="1" customHeight="1">
      <c r="A38" s="65">
        <v>809</v>
      </c>
      <c r="B38" s="26" t="s">
        <v>182</v>
      </c>
      <c r="C38" s="10" t="s">
        <v>183</v>
      </c>
      <c r="D38" s="204"/>
      <c r="E38" s="68"/>
    </row>
    <row r="39" spans="1:5" s="11" customFormat="1" ht="15.75" hidden="1" customHeight="1">
      <c r="A39" s="26">
        <v>809</v>
      </c>
      <c r="B39" s="26" t="s">
        <v>175</v>
      </c>
      <c r="C39" s="10" t="s">
        <v>176</v>
      </c>
      <c r="D39" s="203"/>
    </row>
    <row r="40" spans="1:5" s="11" customFormat="1" ht="126">
      <c r="A40" s="26">
        <v>804</v>
      </c>
      <c r="B40" s="26" t="s">
        <v>445</v>
      </c>
      <c r="C40" s="10" t="s">
        <v>437</v>
      </c>
      <c r="D40" s="205">
        <v>0</v>
      </c>
    </row>
    <row r="41" spans="1:5" s="11" customFormat="1" ht="47.25">
      <c r="A41" s="26">
        <v>804</v>
      </c>
      <c r="B41" s="26" t="s">
        <v>439</v>
      </c>
      <c r="C41" s="10" t="s">
        <v>396</v>
      </c>
      <c r="D41" s="205">
        <v>639.47</v>
      </c>
    </row>
    <row r="42" spans="1:5" s="11" customFormat="1" ht="15.75">
      <c r="A42" s="55"/>
      <c r="B42" s="55"/>
      <c r="C42" s="60" t="s">
        <v>35</v>
      </c>
      <c r="D42" s="202">
        <f>D6+D28</f>
        <v>3931.3799999999997</v>
      </c>
    </row>
    <row r="43" spans="1:5" ht="12.75" customHeight="1">
      <c r="A43" s="69"/>
      <c r="B43" s="70"/>
      <c r="C43" s="70"/>
      <c r="D43" s="145"/>
    </row>
    <row r="44" spans="1:5" ht="12.75" customHeight="1">
      <c r="A44" s="69"/>
      <c r="B44" s="71"/>
      <c r="C44" s="70"/>
      <c r="D44" s="145"/>
    </row>
    <row r="45" spans="1:5" ht="12.75" customHeight="1">
      <c r="A45" s="69"/>
      <c r="B45" s="70"/>
      <c r="C45" s="70"/>
      <c r="D45" s="145"/>
    </row>
    <row r="46" spans="1:5" ht="15.75">
      <c r="A46" s="69"/>
      <c r="B46" s="71"/>
      <c r="C46" s="70"/>
      <c r="D46" s="145"/>
    </row>
    <row r="47" spans="1:5" ht="26.25" customHeight="1">
      <c r="A47" s="69"/>
      <c r="B47" s="70"/>
      <c r="C47" s="70"/>
      <c r="D47" s="145"/>
    </row>
    <row r="48" spans="1:5" ht="15.75">
      <c r="A48" s="69"/>
      <c r="B48" s="72"/>
      <c r="C48" s="72"/>
      <c r="D48" s="72"/>
    </row>
    <row r="49" spans="1:1">
      <c r="A49" s="69"/>
    </row>
  </sheetData>
  <mergeCells count="3">
    <mergeCell ref="A2:D2"/>
    <mergeCell ref="J1:K1"/>
    <mergeCell ref="C1:D1"/>
  </mergeCells>
  <phoneticPr fontId="3" type="noConversion"/>
  <pageMargins left="0.62992125984251968" right="0.19685039370078741" top="0.51181102362204722" bottom="0.43307086614173229" header="0.51181102362204722" footer="0.43307086614173229"/>
  <pageSetup paperSize="9" scale="90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G71"/>
  <sheetViews>
    <sheetView topLeftCell="A15" workbookViewId="0">
      <selection sqref="A1:D71"/>
    </sheetView>
  </sheetViews>
  <sheetFormatPr defaultRowHeight="15.75"/>
  <cols>
    <col min="1" max="1" width="59.5703125" style="1" customWidth="1"/>
    <col min="2" max="2" width="11" style="1" customWidth="1"/>
    <col min="3" max="3" width="9.28515625" style="191" customWidth="1"/>
    <col min="4" max="4" width="9.7109375" style="11" customWidth="1"/>
    <col min="5" max="6" width="9.140625" style="4"/>
    <col min="7" max="7" width="11.42578125" style="4" bestFit="1" customWidth="1"/>
    <col min="8" max="16384" width="9.140625" style="4"/>
  </cols>
  <sheetData>
    <row r="1" spans="1:7" ht="165" customHeight="1">
      <c r="B1" s="275" t="s">
        <v>560</v>
      </c>
      <c r="C1" s="275"/>
      <c r="D1" s="275"/>
    </row>
    <row r="2" spans="1:7" ht="5.25" hidden="1" customHeight="1">
      <c r="C2" s="1"/>
      <c r="D2" s="1"/>
    </row>
    <row r="3" spans="1:7" ht="66.75" customHeight="1">
      <c r="A3" s="262" t="s">
        <v>537</v>
      </c>
      <c r="B3" s="262"/>
      <c r="C3" s="262"/>
      <c r="D3" s="262"/>
      <c r="E3" s="184"/>
      <c r="F3" s="185"/>
    </row>
    <row r="4" spans="1:7" s="13" customFormat="1" ht="17.25" customHeight="1">
      <c r="A4" s="184"/>
      <c r="B4" s="184"/>
      <c r="C4" s="279" t="s">
        <v>167</v>
      </c>
      <c r="D4" s="279"/>
      <c r="E4" s="184"/>
      <c r="F4" s="185"/>
    </row>
    <row r="5" spans="1:7" s="13" customFormat="1" ht="43.5" customHeight="1">
      <c r="A5" s="26" t="s">
        <v>71</v>
      </c>
      <c r="B5" s="26" t="s">
        <v>184</v>
      </c>
      <c r="C5" s="26" t="s">
        <v>547</v>
      </c>
      <c r="D5" s="26" t="s">
        <v>548</v>
      </c>
    </row>
    <row r="6" spans="1:7" s="13" customFormat="1" ht="18.75" customHeight="1">
      <c r="A6" s="26">
        <v>1</v>
      </c>
      <c r="B6" s="187">
        <v>2</v>
      </c>
      <c r="C6" s="26">
        <v>3</v>
      </c>
      <c r="D6" s="26">
        <v>4</v>
      </c>
    </row>
    <row r="7" spans="1:7" ht="21" customHeight="1">
      <c r="A7" s="133" t="s">
        <v>70</v>
      </c>
      <c r="B7" s="144" t="s">
        <v>80</v>
      </c>
      <c r="C7" s="210">
        <f>C8+C10+C13</f>
        <v>1903.16</v>
      </c>
      <c r="D7" s="210">
        <f>D8+D10+D13</f>
        <v>1903.16</v>
      </c>
    </row>
    <row r="8" spans="1:7" ht="32.25" customHeight="1">
      <c r="A8" s="133" t="s">
        <v>69</v>
      </c>
      <c r="B8" s="144" t="s">
        <v>155</v>
      </c>
      <c r="C8" s="210">
        <v>497.06</v>
      </c>
      <c r="D8" s="210">
        <v>497.06</v>
      </c>
      <c r="G8" s="188"/>
    </row>
    <row r="9" spans="1:7" ht="47.25" hidden="1">
      <c r="A9" s="133" t="s">
        <v>68</v>
      </c>
      <c r="B9" s="144" t="s">
        <v>81</v>
      </c>
      <c r="C9" s="210"/>
      <c r="D9" s="210"/>
    </row>
    <row r="10" spans="1:7" ht="48.75" customHeight="1">
      <c r="A10" s="133" t="s">
        <v>67</v>
      </c>
      <c r="B10" s="144" t="s">
        <v>82</v>
      </c>
      <c r="C10" s="210">
        <v>1402.4</v>
      </c>
      <c r="D10" s="210">
        <v>1402.4</v>
      </c>
    </row>
    <row r="11" spans="1:7" ht="47.25" hidden="1">
      <c r="A11" s="133" t="s">
        <v>66</v>
      </c>
      <c r="B11" s="144" t="s">
        <v>83</v>
      </c>
      <c r="C11" s="210"/>
      <c r="D11" s="210"/>
    </row>
    <row r="12" spans="1:7" ht="32.25" hidden="1" customHeight="1">
      <c r="A12" s="133" t="s">
        <v>65</v>
      </c>
      <c r="B12" s="144" t="s">
        <v>84</v>
      </c>
      <c r="C12" s="210">
        <v>50</v>
      </c>
      <c r="D12" s="210">
        <v>50</v>
      </c>
    </row>
    <row r="13" spans="1:7">
      <c r="A13" s="133" t="s">
        <v>64</v>
      </c>
      <c r="B13" s="144" t="s">
        <v>85</v>
      </c>
      <c r="C13" s="210">
        <v>3.7</v>
      </c>
      <c r="D13" s="210">
        <v>3.7</v>
      </c>
    </row>
    <row r="14" spans="1:7" hidden="1">
      <c r="A14" s="133" t="s">
        <v>63</v>
      </c>
      <c r="B14" s="144" t="s">
        <v>86</v>
      </c>
      <c r="C14" s="210"/>
      <c r="D14" s="210"/>
    </row>
    <row r="15" spans="1:7">
      <c r="A15" s="133" t="s">
        <v>62</v>
      </c>
      <c r="B15" s="144" t="s">
        <v>87</v>
      </c>
      <c r="C15" s="210">
        <v>133.6</v>
      </c>
      <c r="D15" s="210">
        <v>135.1</v>
      </c>
    </row>
    <row r="16" spans="1:7" ht="19.5" customHeight="1">
      <c r="A16" s="133" t="s">
        <v>88</v>
      </c>
      <c r="B16" s="144" t="s">
        <v>89</v>
      </c>
      <c r="C16" s="210">
        <v>133.6</v>
      </c>
      <c r="D16" s="210">
        <v>135.1</v>
      </c>
    </row>
    <row r="17" spans="1:4" hidden="1">
      <c r="A17" s="133" t="s">
        <v>90</v>
      </c>
      <c r="B17" s="144" t="s">
        <v>91</v>
      </c>
      <c r="C17" s="210"/>
      <c r="D17" s="210"/>
    </row>
    <row r="18" spans="1:4" ht="32.25" customHeight="1">
      <c r="A18" s="133" t="s">
        <v>61</v>
      </c>
      <c r="B18" s="144" t="s">
        <v>92</v>
      </c>
      <c r="C18" s="210">
        <v>0</v>
      </c>
      <c r="D18" s="210">
        <v>0</v>
      </c>
    </row>
    <row r="19" spans="1:4" hidden="1">
      <c r="A19" s="133" t="s">
        <v>60</v>
      </c>
      <c r="B19" s="144" t="s">
        <v>93</v>
      </c>
      <c r="C19" s="210"/>
      <c r="D19" s="210"/>
    </row>
    <row r="20" spans="1:4" ht="31.5" hidden="1">
      <c r="A20" s="133" t="s">
        <v>156</v>
      </c>
      <c r="B20" s="144" t="s">
        <v>157</v>
      </c>
      <c r="C20" s="210"/>
      <c r="D20" s="210"/>
    </row>
    <row r="21" spans="1:4" ht="48.75" customHeight="1">
      <c r="A21" s="133" t="s">
        <v>158</v>
      </c>
      <c r="B21" s="144" t="s">
        <v>94</v>
      </c>
      <c r="C21" s="210">
        <v>0</v>
      </c>
      <c r="D21" s="210">
        <v>0</v>
      </c>
    </row>
    <row r="22" spans="1:4" hidden="1">
      <c r="A22" s="133" t="s">
        <v>59</v>
      </c>
      <c r="B22" s="144" t="s">
        <v>95</v>
      </c>
      <c r="C22" s="210"/>
      <c r="D22" s="210"/>
    </row>
    <row r="23" spans="1:4" ht="31.5" hidden="1">
      <c r="A23" s="133" t="s">
        <v>96</v>
      </c>
      <c r="B23" s="144" t="s">
        <v>97</v>
      </c>
      <c r="C23" s="210"/>
      <c r="D23" s="210"/>
    </row>
    <row r="24" spans="1:4">
      <c r="A24" s="133" t="s">
        <v>58</v>
      </c>
      <c r="B24" s="144" t="s">
        <v>98</v>
      </c>
      <c r="C24" s="210">
        <v>0</v>
      </c>
      <c r="D24" s="210">
        <v>0</v>
      </c>
    </row>
    <row r="25" spans="1:4" hidden="1">
      <c r="A25" s="133" t="s">
        <v>57</v>
      </c>
      <c r="B25" s="144" t="s">
        <v>99</v>
      </c>
      <c r="C25" s="210"/>
      <c r="D25" s="210"/>
    </row>
    <row r="26" spans="1:4">
      <c r="A26" s="133" t="s">
        <v>56</v>
      </c>
      <c r="B26" s="144" t="s">
        <v>100</v>
      </c>
      <c r="C26" s="210">
        <v>0</v>
      </c>
      <c r="D26" s="210">
        <v>0</v>
      </c>
    </row>
    <row r="27" spans="1:4" hidden="1">
      <c r="A27" s="133" t="s">
        <v>101</v>
      </c>
      <c r="B27" s="144" t="s">
        <v>102</v>
      </c>
      <c r="C27" s="210"/>
      <c r="D27" s="210"/>
    </row>
    <row r="28" spans="1:4" hidden="1">
      <c r="A28" s="133" t="s">
        <v>103</v>
      </c>
      <c r="B28" s="144" t="s">
        <v>104</v>
      </c>
      <c r="C28" s="210"/>
      <c r="D28" s="210"/>
    </row>
    <row r="29" spans="1:4" hidden="1">
      <c r="A29" s="133" t="s">
        <v>105</v>
      </c>
      <c r="B29" s="144" t="s">
        <v>106</v>
      </c>
      <c r="C29" s="210"/>
      <c r="D29" s="210"/>
    </row>
    <row r="30" spans="1:4" hidden="1">
      <c r="A30" s="133" t="s">
        <v>107</v>
      </c>
      <c r="B30" s="144" t="s">
        <v>108</v>
      </c>
      <c r="C30" s="210"/>
      <c r="D30" s="210"/>
    </row>
    <row r="31" spans="1:4" hidden="1">
      <c r="A31" s="133" t="s">
        <v>55</v>
      </c>
      <c r="B31" s="144" t="s">
        <v>109</v>
      </c>
      <c r="C31" s="210"/>
      <c r="D31" s="210"/>
    </row>
    <row r="32" spans="1:4" ht="18" customHeight="1">
      <c r="A32" s="133" t="s">
        <v>54</v>
      </c>
      <c r="B32" s="144" t="s">
        <v>110</v>
      </c>
      <c r="C32" s="210">
        <f>C35</f>
        <v>0</v>
      </c>
      <c r="D32" s="210">
        <f>D35</f>
        <v>0</v>
      </c>
    </row>
    <row r="33" spans="1:4" hidden="1">
      <c r="A33" s="133" t="s">
        <v>53</v>
      </c>
      <c r="B33" s="144" t="s">
        <v>111</v>
      </c>
      <c r="C33" s="210"/>
      <c r="D33" s="210"/>
    </row>
    <row r="34" spans="1:4">
      <c r="A34" s="133" t="s">
        <v>52</v>
      </c>
      <c r="B34" s="144" t="s">
        <v>112</v>
      </c>
      <c r="C34" s="210">
        <v>0</v>
      </c>
      <c r="D34" s="210">
        <v>0</v>
      </c>
    </row>
    <row r="35" spans="1:4">
      <c r="A35" s="133" t="s">
        <v>51</v>
      </c>
      <c r="B35" s="144" t="s">
        <v>113</v>
      </c>
      <c r="C35" s="210">
        <v>0</v>
      </c>
      <c r="D35" s="210">
        <v>0</v>
      </c>
    </row>
    <row r="36" spans="1:4" ht="36.75" hidden="1" customHeight="1">
      <c r="A36" s="133" t="s">
        <v>50</v>
      </c>
      <c r="B36" s="144" t="s">
        <v>114</v>
      </c>
      <c r="C36" s="210"/>
      <c r="D36" s="210"/>
    </row>
    <row r="37" spans="1:4" hidden="1">
      <c r="A37" s="133" t="s">
        <v>115</v>
      </c>
      <c r="B37" s="144" t="s">
        <v>116</v>
      </c>
      <c r="C37" s="210"/>
      <c r="D37" s="210"/>
    </row>
    <row r="38" spans="1:4" hidden="1">
      <c r="A38" s="133" t="s">
        <v>117</v>
      </c>
      <c r="B38" s="144" t="s">
        <v>118</v>
      </c>
      <c r="C38" s="210"/>
      <c r="D38" s="210"/>
    </row>
    <row r="39" spans="1:4" hidden="1">
      <c r="A39" s="133" t="s">
        <v>49</v>
      </c>
      <c r="B39" s="144" t="s">
        <v>119</v>
      </c>
      <c r="C39" s="210"/>
      <c r="D39" s="210"/>
    </row>
    <row r="40" spans="1:4" hidden="1">
      <c r="A40" s="133" t="s">
        <v>48</v>
      </c>
      <c r="B40" s="144" t="s">
        <v>120</v>
      </c>
      <c r="C40" s="210"/>
      <c r="D40" s="210"/>
    </row>
    <row r="41" spans="1:4" hidden="1">
      <c r="A41" s="133" t="s">
        <v>47</v>
      </c>
      <c r="B41" s="144" t="s">
        <v>121</v>
      </c>
      <c r="C41" s="210"/>
      <c r="D41" s="210"/>
    </row>
    <row r="42" spans="1:4" ht="31.5" hidden="1">
      <c r="A42" s="133" t="s">
        <v>46</v>
      </c>
      <c r="B42" s="144" t="s">
        <v>122</v>
      </c>
      <c r="C42" s="210"/>
      <c r="D42" s="210"/>
    </row>
    <row r="43" spans="1:4" hidden="1">
      <c r="A43" s="133" t="s">
        <v>45</v>
      </c>
      <c r="B43" s="144" t="s">
        <v>123</v>
      </c>
      <c r="C43" s="210"/>
      <c r="D43" s="210"/>
    </row>
    <row r="44" spans="1:4" hidden="1">
      <c r="A44" s="133" t="s">
        <v>44</v>
      </c>
      <c r="B44" s="144" t="s">
        <v>124</v>
      </c>
      <c r="C44" s="210"/>
      <c r="D44" s="210"/>
    </row>
    <row r="45" spans="1:4">
      <c r="A45" s="133" t="s">
        <v>159</v>
      </c>
      <c r="B45" s="144" t="s">
        <v>125</v>
      </c>
      <c r="C45" s="210">
        <v>331.66</v>
      </c>
      <c r="D45" s="210">
        <v>331.66</v>
      </c>
    </row>
    <row r="46" spans="1:4">
      <c r="A46" s="133" t="s">
        <v>43</v>
      </c>
      <c r="B46" s="144" t="s">
        <v>126</v>
      </c>
      <c r="C46" s="210">
        <v>331.66</v>
      </c>
      <c r="D46" s="210">
        <v>331.66</v>
      </c>
    </row>
    <row r="47" spans="1:4" hidden="1">
      <c r="A47" s="133" t="s">
        <v>160</v>
      </c>
      <c r="B47" s="144" t="s">
        <v>127</v>
      </c>
      <c r="C47" s="210"/>
      <c r="D47" s="210"/>
    </row>
    <row r="48" spans="1:4" hidden="1">
      <c r="A48" s="133" t="s">
        <v>41</v>
      </c>
      <c r="B48" s="144" t="s">
        <v>128</v>
      </c>
      <c r="C48" s="210"/>
      <c r="D48" s="210"/>
    </row>
    <row r="49" spans="1:4" ht="31.5" hidden="1">
      <c r="A49" s="133" t="s">
        <v>161</v>
      </c>
      <c r="B49" s="144" t="s">
        <v>129</v>
      </c>
      <c r="C49" s="210"/>
      <c r="D49" s="210"/>
    </row>
    <row r="50" spans="1:4" hidden="1">
      <c r="A50" s="133" t="s">
        <v>40</v>
      </c>
      <c r="B50" s="144" t="s">
        <v>130</v>
      </c>
      <c r="C50" s="210"/>
      <c r="D50" s="210"/>
    </row>
    <row r="51" spans="1:4" hidden="1">
      <c r="A51" s="133" t="s">
        <v>39</v>
      </c>
      <c r="B51" s="144" t="s">
        <v>131</v>
      </c>
      <c r="C51" s="210"/>
      <c r="D51" s="210"/>
    </row>
    <row r="52" spans="1:4" hidden="1">
      <c r="A52" s="133" t="s">
        <v>38</v>
      </c>
      <c r="B52" s="144" t="s">
        <v>132</v>
      </c>
      <c r="C52" s="210"/>
      <c r="D52" s="210"/>
    </row>
    <row r="53" spans="1:4" hidden="1">
      <c r="A53" s="133" t="s">
        <v>37</v>
      </c>
      <c r="B53" s="144" t="s">
        <v>133</v>
      </c>
      <c r="C53" s="210"/>
      <c r="D53" s="210"/>
    </row>
    <row r="54" spans="1:4">
      <c r="A54" s="133" t="s">
        <v>41</v>
      </c>
      <c r="B54" s="144" t="s">
        <v>128</v>
      </c>
      <c r="C54" s="210">
        <v>36</v>
      </c>
      <c r="D54" s="210">
        <v>36</v>
      </c>
    </row>
    <row r="55" spans="1:4">
      <c r="A55" s="133" t="s">
        <v>434</v>
      </c>
      <c r="B55" s="144" t="s">
        <v>129</v>
      </c>
      <c r="C55" s="210">
        <v>36</v>
      </c>
      <c r="D55" s="210">
        <v>36</v>
      </c>
    </row>
    <row r="56" spans="1:4">
      <c r="A56" s="133" t="s">
        <v>134</v>
      </c>
      <c r="B56" s="144" t="s">
        <v>135</v>
      </c>
      <c r="C56" s="210">
        <v>1179.0999999999999</v>
      </c>
      <c r="D56" s="210">
        <v>1100.2</v>
      </c>
    </row>
    <row r="57" spans="1:4" hidden="1">
      <c r="A57" s="133" t="s">
        <v>136</v>
      </c>
      <c r="B57" s="144" t="s">
        <v>137</v>
      </c>
      <c r="C57" s="210"/>
      <c r="D57" s="210"/>
    </row>
    <row r="58" spans="1:4" ht="24" customHeight="1">
      <c r="A58" s="133" t="s">
        <v>141</v>
      </c>
      <c r="B58" s="144" t="s">
        <v>142</v>
      </c>
      <c r="C58" s="210">
        <v>1179.0999999999999</v>
      </c>
      <c r="D58" s="210">
        <v>1100.2</v>
      </c>
    </row>
    <row r="59" spans="1:4" hidden="1">
      <c r="A59" s="133" t="s">
        <v>139</v>
      </c>
      <c r="B59" s="144" t="s">
        <v>140</v>
      </c>
      <c r="C59" s="210"/>
      <c r="D59" s="210"/>
    </row>
    <row r="60" spans="1:4" hidden="1">
      <c r="A60" s="133" t="s">
        <v>141</v>
      </c>
      <c r="B60" s="144" t="s">
        <v>142</v>
      </c>
      <c r="C60" s="210"/>
      <c r="D60" s="210"/>
    </row>
    <row r="61" spans="1:4" hidden="1">
      <c r="A61" s="133" t="s">
        <v>143</v>
      </c>
      <c r="B61" s="144" t="s">
        <v>144</v>
      </c>
      <c r="C61" s="210"/>
      <c r="D61" s="210"/>
    </row>
    <row r="62" spans="1:4" hidden="1">
      <c r="A62" s="133" t="s">
        <v>162</v>
      </c>
      <c r="B62" s="144" t="s">
        <v>163</v>
      </c>
      <c r="C62" s="210"/>
      <c r="D62" s="210"/>
    </row>
    <row r="63" spans="1:4" hidden="1">
      <c r="A63" s="133" t="s">
        <v>42</v>
      </c>
      <c r="B63" s="144" t="s">
        <v>145</v>
      </c>
      <c r="C63" s="210"/>
      <c r="D63" s="210"/>
    </row>
    <row r="64" spans="1:4" ht="31.5" hidden="1">
      <c r="A64" s="133" t="s">
        <v>146</v>
      </c>
      <c r="B64" s="144" t="s">
        <v>147</v>
      </c>
      <c r="C64" s="210"/>
      <c r="D64" s="210"/>
    </row>
    <row r="65" spans="1:6" ht="31.5" hidden="1">
      <c r="A65" s="133" t="s">
        <v>164</v>
      </c>
      <c r="B65" s="144" t="s">
        <v>148</v>
      </c>
      <c r="C65" s="210"/>
      <c r="D65" s="210"/>
    </row>
    <row r="66" spans="1:6" ht="63" hidden="1">
      <c r="A66" s="133" t="s">
        <v>165</v>
      </c>
      <c r="B66" s="144" t="s">
        <v>149</v>
      </c>
      <c r="C66" s="210"/>
      <c r="D66" s="210"/>
    </row>
    <row r="67" spans="1:6" ht="47.25" hidden="1">
      <c r="A67" s="133" t="s">
        <v>150</v>
      </c>
      <c r="B67" s="144" t="s">
        <v>151</v>
      </c>
      <c r="C67" s="210"/>
      <c r="D67" s="210"/>
    </row>
    <row r="68" spans="1:6" hidden="1">
      <c r="A68" s="133" t="s">
        <v>152</v>
      </c>
      <c r="B68" s="144" t="s">
        <v>153</v>
      </c>
      <c r="C68" s="210"/>
      <c r="D68" s="210"/>
    </row>
    <row r="69" spans="1:6" hidden="1">
      <c r="A69" s="133" t="s">
        <v>166</v>
      </c>
      <c r="B69" s="144" t="s">
        <v>154</v>
      </c>
      <c r="C69" s="210"/>
      <c r="D69" s="210"/>
    </row>
    <row r="70" spans="1:6">
      <c r="A70" s="133" t="s">
        <v>331</v>
      </c>
      <c r="B70" s="144"/>
      <c r="C70" s="210">
        <v>88.46</v>
      </c>
      <c r="D70" s="210">
        <v>177.42</v>
      </c>
      <c r="F70" s="4">
        <f>3672-133.6</f>
        <v>3538.4</v>
      </c>
    </row>
    <row r="71" spans="1:6">
      <c r="A71" s="189" t="s">
        <v>36</v>
      </c>
      <c r="B71" s="190"/>
      <c r="C71" s="210">
        <f>C7+C15+C18+C24+C32+C45+C54+C56+C70</f>
        <v>3671.98</v>
      </c>
      <c r="D71" s="210">
        <f>D7+D15+D18+D24+D32+D45+D54+D56+D70</f>
        <v>3683.54</v>
      </c>
      <c r="F71" s="4">
        <f>F70*2.5%</f>
        <v>88.460000000000008</v>
      </c>
    </row>
  </sheetData>
  <mergeCells count="3">
    <mergeCell ref="A3:D3"/>
    <mergeCell ref="B1:D1"/>
    <mergeCell ref="C4:D4"/>
  </mergeCells>
  <pageMargins left="0.70866141732283472" right="0.39370078740157483" top="0.74803149606299213" bottom="0.78740157480314965" header="0.31496062992125984" footer="0.31496062992125984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24"/>
  <sheetViews>
    <sheetView topLeftCell="A16" zoomScale="90" zoomScaleNormal="90" zoomScaleSheetLayoutView="100" workbookViewId="0">
      <selection sqref="A1:C72"/>
    </sheetView>
  </sheetViews>
  <sheetFormatPr defaultRowHeight="12.75"/>
  <cols>
    <col min="1" max="1" width="62.28515625" style="12" customWidth="1"/>
    <col min="2" max="2" width="13.5703125" style="6" customWidth="1"/>
    <col min="3" max="3" width="17.28515625" style="5" customWidth="1"/>
    <col min="6" max="6" width="11.42578125" bestFit="1" customWidth="1"/>
  </cols>
  <sheetData>
    <row r="1" spans="1:10" ht="121.5" customHeight="1">
      <c r="B1" s="275" t="s">
        <v>559</v>
      </c>
      <c r="C1" s="275"/>
    </row>
    <row r="2" spans="1:10" ht="12" customHeight="1">
      <c r="B2" s="275"/>
      <c r="C2" s="275"/>
    </row>
    <row r="3" spans="1:10" ht="82.5" customHeight="1">
      <c r="A3" s="280" t="s">
        <v>538</v>
      </c>
      <c r="B3" s="280"/>
      <c r="C3" s="280"/>
      <c r="D3" s="14"/>
      <c r="E3" s="3"/>
      <c r="I3" s="275"/>
      <c r="J3" s="275"/>
    </row>
    <row r="4" spans="1:10" s="13" customFormat="1" ht="15.75">
      <c r="A4" s="14"/>
      <c r="B4" s="17"/>
      <c r="C4" s="29" t="s">
        <v>167</v>
      </c>
      <c r="D4" s="14"/>
      <c r="E4" s="3"/>
    </row>
    <row r="5" spans="1:10" s="39" customFormat="1" ht="72" customHeight="1">
      <c r="A5" s="31" t="s">
        <v>71</v>
      </c>
      <c r="B5" s="31" t="s">
        <v>184</v>
      </c>
      <c r="C5" s="31" t="s">
        <v>7</v>
      </c>
    </row>
    <row r="6" spans="1:10" s="39" customFormat="1" ht="18.75">
      <c r="A6" s="31">
        <v>1</v>
      </c>
      <c r="B6" s="38">
        <v>2</v>
      </c>
      <c r="C6" s="31">
        <v>3</v>
      </c>
    </row>
    <row r="7" spans="1:10" s="28" customFormat="1" ht="18.75">
      <c r="A7" s="32" t="s">
        <v>70</v>
      </c>
      <c r="B7" s="33" t="s">
        <v>80</v>
      </c>
      <c r="C7" s="209">
        <f>C8+C10+C13</f>
        <v>2120.56</v>
      </c>
    </row>
    <row r="8" spans="1:10" s="28" customFormat="1" ht="63.75" customHeight="1">
      <c r="A8" s="32" t="s">
        <v>69</v>
      </c>
      <c r="B8" s="33" t="s">
        <v>155</v>
      </c>
      <c r="C8" s="209">
        <v>497.06</v>
      </c>
      <c r="F8" s="106"/>
    </row>
    <row r="9" spans="1:10" s="28" customFormat="1" ht="75" hidden="1">
      <c r="A9" s="32" t="s">
        <v>68</v>
      </c>
      <c r="B9" s="33" t="s">
        <v>81</v>
      </c>
      <c r="C9" s="209"/>
    </row>
    <row r="10" spans="1:10" s="28" customFormat="1" ht="75.75" customHeight="1">
      <c r="A10" s="32" t="s">
        <v>67</v>
      </c>
      <c r="B10" s="33" t="s">
        <v>82</v>
      </c>
      <c r="C10" s="209">
        <v>1619.8</v>
      </c>
    </row>
    <row r="11" spans="1:10" s="28" customFormat="1" ht="56.25" hidden="1">
      <c r="A11" s="32" t="s">
        <v>66</v>
      </c>
      <c r="B11" s="33" t="s">
        <v>83</v>
      </c>
      <c r="C11" s="209"/>
    </row>
    <row r="12" spans="1:10" s="28" customFormat="1" ht="32.25" hidden="1" customHeight="1">
      <c r="A12" s="32" t="s">
        <v>65</v>
      </c>
      <c r="B12" s="33" t="s">
        <v>84</v>
      </c>
      <c r="C12" s="209">
        <v>50</v>
      </c>
    </row>
    <row r="13" spans="1:10" s="28" customFormat="1" ht="18.75">
      <c r="A13" s="32" t="s">
        <v>64</v>
      </c>
      <c r="B13" s="33" t="s">
        <v>85</v>
      </c>
      <c r="C13" s="209">
        <v>3.7</v>
      </c>
    </row>
    <row r="14" spans="1:10" s="28" customFormat="1" ht="18.75" hidden="1">
      <c r="A14" s="32" t="s">
        <v>63</v>
      </c>
      <c r="B14" s="33" t="s">
        <v>86</v>
      </c>
      <c r="C14" s="209"/>
    </row>
    <row r="15" spans="1:10" s="28" customFormat="1" ht="18.75">
      <c r="A15" s="32" t="s">
        <v>62</v>
      </c>
      <c r="B15" s="33" t="s">
        <v>87</v>
      </c>
      <c r="C15" s="209">
        <v>133.5</v>
      </c>
    </row>
    <row r="16" spans="1:10" s="28" customFormat="1" ht="18.75">
      <c r="A16" s="32" t="s">
        <v>88</v>
      </c>
      <c r="B16" s="33" t="s">
        <v>89</v>
      </c>
      <c r="C16" s="209">
        <v>133.5</v>
      </c>
    </row>
    <row r="17" spans="1:3" s="28" customFormat="1" ht="18.75" hidden="1">
      <c r="A17" s="32" t="s">
        <v>90</v>
      </c>
      <c r="B17" s="33" t="s">
        <v>91</v>
      </c>
      <c r="C17" s="209"/>
    </row>
    <row r="18" spans="1:3" s="28" customFormat="1" ht="37.5">
      <c r="A18" s="32" t="s">
        <v>61</v>
      </c>
      <c r="B18" s="33" t="s">
        <v>92</v>
      </c>
      <c r="C18" s="209">
        <v>2</v>
      </c>
    </row>
    <row r="19" spans="1:3" s="28" customFormat="1" ht="18.75" hidden="1">
      <c r="A19" s="32" t="s">
        <v>60</v>
      </c>
      <c r="B19" s="33" t="s">
        <v>93</v>
      </c>
      <c r="C19" s="209"/>
    </row>
    <row r="20" spans="1:3" s="28" customFormat="1" ht="37.5" hidden="1">
      <c r="A20" s="32" t="s">
        <v>156</v>
      </c>
      <c r="B20" s="33" t="s">
        <v>157</v>
      </c>
      <c r="C20" s="209"/>
    </row>
    <row r="21" spans="1:3" s="28" customFormat="1" ht="56.25">
      <c r="A21" s="32" t="s">
        <v>158</v>
      </c>
      <c r="B21" s="33" t="s">
        <v>94</v>
      </c>
      <c r="C21" s="209">
        <v>2</v>
      </c>
    </row>
    <row r="22" spans="1:3" s="28" customFormat="1" ht="18.75" hidden="1">
      <c r="A22" s="32" t="s">
        <v>59</v>
      </c>
      <c r="B22" s="33" t="s">
        <v>95</v>
      </c>
      <c r="C22" s="209"/>
    </row>
    <row r="23" spans="1:3" s="28" customFormat="1" ht="37.5" hidden="1">
      <c r="A23" s="32" t="s">
        <v>96</v>
      </c>
      <c r="B23" s="33" t="s">
        <v>97</v>
      </c>
      <c r="C23" s="209"/>
    </row>
    <row r="24" spans="1:3" s="28" customFormat="1" ht="18.75">
      <c r="A24" s="32" t="s">
        <v>58</v>
      </c>
      <c r="B24" s="33" t="s">
        <v>98</v>
      </c>
      <c r="C24" s="209">
        <v>2</v>
      </c>
    </row>
    <row r="25" spans="1:3" s="28" customFormat="1" ht="18.75" hidden="1">
      <c r="A25" s="32" t="s">
        <v>57</v>
      </c>
      <c r="B25" s="33" t="s">
        <v>99</v>
      </c>
      <c r="C25" s="209"/>
    </row>
    <row r="26" spans="1:3" s="28" customFormat="1" ht="18.75">
      <c r="A26" s="32" t="s">
        <v>56</v>
      </c>
      <c r="B26" s="33" t="s">
        <v>100</v>
      </c>
      <c r="C26" s="209">
        <v>2</v>
      </c>
    </row>
    <row r="27" spans="1:3" s="28" customFormat="1" ht="18.75" hidden="1">
      <c r="A27" s="32" t="s">
        <v>101</v>
      </c>
      <c r="B27" s="33" t="s">
        <v>102</v>
      </c>
      <c r="C27" s="209"/>
    </row>
    <row r="28" spans="1:3" s="28" customFormat="1" ht="18.75" hidden="1">
      <c r="A28" s="32" t="s">
        <v>103</v>
      </c>
      <c r="B28" s="33" t="s">
        <v>104</v>
      </c>
      <c r="C28" s="209"/>
    </row>
    <row r="29" spans="1:3" s="28" customFormat="1" ht="18.75" hidden="1">
      <c r="A29" s="32" t="s">
        <v>105</v>
      </c>
      <c r="B29" s="33" t="s">
        <v>106</v>
      </c>
      <c r="C29" s="209">
        <v>0</v>
      </c>
    </row>
    <row r="30" spans="1:3" s="28" customFormat="1" ht="18.75" hidden="1">
      <c r="A30" s="32" t="s">
        <v>107</v>
      </c>
      <c r="B30" s="33" t="s">
        <v>108</v>
      </c>
      <c r="C30" s="209"/>
    </row>
    <row r="31" spans="1:3" s="28" customFormat="1" ht="37.5" hidden="1">
      <c r="A31" s="32" t="s">
        <v>55</v>
      </c>
      <c r="B31" s="33" t="s">
        <v>109</v>
      </c>
      <c r="C31" s="209"/>
    </row>
    <row r="32" spans="1:3" s="28" customFormat="1" ht="18.75">
      <c r="A32" s="32" t="s">
        <v>105</v>
      </c>
      <c r="B32" s="33" t="s">
        <v>106</v>
      </c>
      <c r="C32" s="209">
        <v>0</v>
      </c>
    </row>
    <row r="33" spans="1:3" s="28" customFormat="1" ht="18.75">
      <c r="A33" s="32" t="s">
        <v>54</v>
      </c>
      <c r="B33" s="33" t="s">
        <v>110</v>
      </c>
      <c r="C33" s="209">
        <f>C35+C36</f>
        <v>21.5</v>
      </c>
    </row>
    <row r="34" spans="1:3" s="28" customFormat="1" ht="18.75" hidden="1">
      <c r="A34" s="32" t="s">
        <v>53</v>
      </c>
      <c r="B34" s="33" t="s">
        <v>111</v>
      </c>
      <c r="C34" s="209"/>
    </row>
    <row r="35" spans="1:3" s="28" customFormat="1" ht="18.75">
      <c r="A35" s="32" t="s">
        <v>52</v>
      </c>
      <c r="B35" s="33" t="s">
        <v>112</v>
      </c>
      <c r="C35" s="209">
        <v>15</v>
      </c>
    </row>
    <row r="36" spans="1:3" s="28" customFormat="1" ht="18.75">
      <c r="A36" s="32" t="s">
        <v>51</v>
      </c>
      <c r="B36" s="33" t="s">
        <v>113</v>
      </c>
      <c r="C36" s="209">
        <v>6.5</v>
      </c>
    </row>
    <row r="37" spans="1:3" s="28" customFormat="1" ht="37.5" hidden="1">
      <c r="A37" s="32" t="s">
        <v>50</v>
      </c>
      <c r="B37" s="33" t="s">
        <v>114</v>
      </c>
      <c r="C37" s="209"/>
    </row>
    <row r="38" spans="1:3" s="28" customFormat="1" ht="18.75" hidden="1">
      <c r="A38" s="32" t="s">
        <v>115</v>
      </c>
      <c r="B38" s="33" t="s">
        <v>116</v>
      </c>
      <c r="C38" s="209"/>
    </row>
    <row r="39" spans="1:3" s="28" customFormat="1" ht="37.5" hidden="1">
      <c r="A39" s="32" t="s">
        <v>117</v>
      </c>
      <c r="B39" s="33" t="s">
        <v>118</v>
      </c>
      <c r="C39" s="209"/>
    </row>
    <row r="40" spans="1:3" s="28" customFormat="1" ht="18.75" hidden="1">
      <c r="A40" s="32" t="s">
        <v>49</v>
      </c>
      <c r="B40" s="33" t="s">
        <v>119</v>
      </c>
      <c r="C40" s="209"/>
    </row>
    <row r="41" spans="1:3" s="28" customFormat="1" ht="18.75" hidden="1">
      <c r="A41" s="32" t="s">
        <v>48</v>
      </c>
      <c r="B41" s="33" t="s">
        <v>120</v>
      </c>
      <c r="C41" s="209"/>
    </row>
    <row r="42" spans="1:3" s="28" customFormat="1" ht="18.75" hidden="1">
      <c r="A42" s="32" t="s">
        <v>47</v>
      </c>
      <c r="B42" s="33" t="s">
        <v>121</v>
      </c>
      <c r="C42" s="209"/>
    </row>
    <row r="43" spans="1:3" s="28" customFormat="1" ht="37.5" hidden="1">
      <c r="A43" s="32" t="s">
        <v>46</v>
      </c>
      <c r="B43" s="33" t="s">
        <v>122</v>
      </c>
      <c r="C43" s="209"/>
    </row>
    <row r="44" spans="1:3" s="28" customFormat="1" ht="18.75" hidden="1">
      <c r="A44" s="32" t="s">
        <v>45</v>
      </c>
      <c r="B44" s="33" t="s">
        <v>123</v>
      </c>
      <c r="C44" s="209"/>
    </row>
    <row r="45" spans="1:3" s="28" customFormat="1" ht="18.75" hidden="1">
      <c r="A45" s="32" t="s">
        <v>44</v>
      </c>
      <c r="B45" s="33" t="s">
        <v>124</v>
      </c>
      <c r="C45" s="209"/>
    </row>
    <row r="46" spans="1:3" s="28" customFormat="1" ht="18.75">
      <c r="A46" s="32" t="s">
        <v>159</v>
      </c>
      <c r="B46" s="33" t="s">
        <v>125</v>
      </c>
      <c r="C46" s="209">
        <v>463.66</v>
      </c>
    </row>
    <row r="47" spans="1:3" s="28" customFormat="1" ht="18.75">
      <c r="A47" s="32" t="s">
        <v>43</v>
      </c>
      <c r="B47" s="33" t="s">
        <v>126</v>
      </c>
      <c r="C47" s="209">
        <v>463.66</v>
      </c>
    </row>
    <row r="48" spans="1:3" s="28" customFormat="1" ht="37.5" hidden="1">
      <c r="A48" s="32" t="s">
        <v>160</v>
      </c>
      <c r="B48" s="33" t="s">
        <v>127</v>
      </c>
      <c r="C48" s="209"/>
    </row>
    <row r="49" spans="1:3" s="28" customFormat="1" ht="18.75" hidden="1">
      <c r="A49" s="32" t="s">
        <v>41</v>
      </c>
      <c r="B49" s="33" t="s">
        <v>128</v>
      </c>
      <c r="C49" s="209"/>
    </row>
    <row r="50" spans="1:3" s="28" customFormat="1" ht="37.5" hidden="1">
      <c r="A50" s="32" t="s">
        <v>161</v>
      </c>
      <c r="B50" s="33" t="s">
        <v>129</v>
      </c>
      <c r="C50" s="209"/>
    </row>
    <row r="51" spans="1:3" s="28" customFormat="1" ht="18.75" hidden="1">
      <c r="A51" s="32" t="s">
        <v>40</v>
      </c>
      <c r="B51" s="33" t="s">
        <v>130</v>
      </c>
      <c r="C51" s="209"/>
    </row>
    <row r="52" spans="1:3" s="28" customFormat="1" ht="18.75" hidden="1">
      <c r="A52" s="32" t="s">
        <v>39</v>
      </c>
      <c r="B52" s="33" t="s">
        <v>131</v>
      </c>
      <c r="C52" s="209"/>
    </row>
    <row r="53" spans="1:3" s="28" customFormat="1" ht="18.75" hidden="1">
      <c r="A53" s="32" t="s">
        <v>38</v>
      </c>
      <c r="B53" s="33" t="s">
        <v>132</v>
      </c>
      <c r="C53" s="209"/>
    </row>
    <row r="54" spans="1:3" s="28" customFormat="1" ht="18.75" hidden="1">
      <c r="A54" s="32" t="s">
        <v>37</v>
      </c>
      <c r="B54" s="33" t="s">
        <v>133</v>
      </c>
      <c r="C54" s="209"/>
    </row>
    <row r="55" spans="1:3" s="28" customFormat="1" ht="18.75">
      <c r="A55" s="32" t="s">
        <v>41</v>
      </c>
      <c r="B55" s="33" t="s">
        <v>128</v>
      </c>
      <c r="C55" s="209">
        <v>36</v>
      </c>
    </row>
    <row r="56" spans="1:3" s="28" customFormat="1" ht="18.75">
      <c r="A56" s="32" t="s">
        <v>434</v>
      </c>
      <c r="B56" s="33" t="s">
        <v>129</v>
      </c>
      <c r="C56" s="209">
        <v>36</v>
      </c>
    </row>
    <row r="57" spans="1:3" s="28" customFormat="1" ht="18.75">
      <c r="A57" s="32" t="s">
        <v>134</v>
      </c>
      <c r="B57" s="33" t="s">
        <v>135</v>
      </c>
      <c r="C57" s="209">
        <v>1152.1600000000001</v>
      </c>
    </row>
    <row r="58" spans="1:3" s="28" customFormat="1" ht="18.75" hidden="1">
      <c r="A58" s="32" t="s">
        <v>136</v>
      </c>
      <c r="B58" s="33" t="s">
        <v>137</v>
      </c>
      <c r="C58" s="209"/>
    </row>
    <row r="59" spans="1:3" s="28" customFormat="1" ht="37.5">
      <c r="A59" s="32" t="s">
        <v>141</v>
      </c>
      <c r="B59" s="33" t="s">
        <v>142</v>
      </c>
      <c r="C59" s="209">
        <v>1152.1600000000001</v>
      </c>
    </row>
    <row r="60" spans="1:3" s="28" customFormat="1" ht="18" hidden="1" customHeight="1">
      <c r="A60" s="32" t="s">
        <v>139</v>
      </c>
      <c r="B60" s="33" t="s">
        <v>140</v>
      </c>
      <c r="C60" s="209"/>
    </row>
    <row r="61" spans="1:3" s="28" customFormat="1" ht="18" hidden="1" customHeight="1">
      <c r="A61" s="32" t="s">
        <v>141</v>
      </c>
      <c r="B61" s="33" t="s">
        <v>142</v>
      </c>
      <c r="C61" s="209"/>
    </row>
    <row r="62" spans="1:3" s="28" customFormat="1" ht="18.75" hidden="1" customHeight="1">
      <c r="A62" s="32" t="s">
        <v>143</v>
      </c>
      <c r="B62" s="33" t="s">
        <v>144</v>
      </c>
      <c r="C62" s="209"/>
    </row>
    <row r="63" spans="1:3" s="28" customFormat="1" ht="18" hidden="1" customHeight="1">
      <c r="A63" s="32" t="s">
        <v>162</v>
      </c>
      <c r="B63" s="33" t="s">
        <v>163</v>
      </c>
      <c r="C63" s="209"/>
    </row>
    <row r="64" spans="1:3" s="28" customFormat="1" ht="56.25" hidden="1" customHeight="1">
      <c r="A64" s="32" t="s">
        <v>42</v>
      </c>
      <c r="B64" s="33" t="s">
        <v>145</v>
      </c>
      <c r="C64" s="209"/>
    </row>
    <row r="65" spans="1:3" s="28" customFormat="1" ht="18.75" hidden="1" customHeight="1">
      <c r="A65" s="32" t="s">
        <v>146</v>
      </c>
      <c r="B65" s="33" t="s">
        <v>147</v>
      </c>
      <c r="C65" s="209"/>
    </row>
    <row r="66" spans="1:3" s="28" customFormat="1" ht="18.75" hidden="1" customHeight="1">
      <c r="A66" s="32" t="s">
        <v>164</v>
      </c>
      <c r="B66" s="33" t="s">
        <v>148</v>
      </c>
      <c r="C66" s="209"/>
    </row>
    <row r="67" spans="1:3" s="28" customFormat="1" ht="56.25" hidden="1" customHeight="1">
      <c r="A67" s="32" t="s">
        <v>165</v>
      </c>
      <c r="B67" s="33" t="s">
        <v>149</v>
      </c>
      <c r="C67" s="209"/>
    </row>
    <row r="68" spans="1:3" s="28" customFormat="1" ht="75" hidden="1" customHeight="1">
      <c r="A68" s="32" t="s">
        <v>150</v>
      </c>
      <c r="B68" s="33" t="s">
        <v>151</v>
      </c>
      <c r="C68" s="209"/>
    </row>
    <row r="69" spans="1:3" s="28" customFormat="1" ht="75" hidden="1" customHeight="1">
      <c r="A69" s="32" t="s">
        <v>152</v>
      </c>
      <c r="B69" s="33" t="s">
        <v>153</v>
      </c>
      <c r="C69" s="209"/>
    </row>
    <row r="70" spans="1:3" s="28" customFormat="1" ht="56.25" hidden="1" customHeight="1">
      <c r="A70" s="32" t="s">
        <v>166</v>
      </c>
      <c r="B70" s="33" t="s">
        <v>154</v>
      </c>
      <c r="C70" s="209"/>
    </row>
    <row r="71" spans="1:3" s="28" customFormat="1" ht="18.75">
      <c r="A71" s="32" t="s">
        <v>331</v>
      </c>
      <c r="B71" s="33"/>
      <c r="C71" s="209"/>
    </row>
    <row r="72" spans="1:3" s="28" customFormat="1" ht="18.75">
      <c r="A72" s="35" t="s">
        <v>36</v>
      </c>
      <c r="B72" s="34"/>
      <c r="C72" s="209">
        <f>C7+C15+C18+C33+C46+C55+C57+C71+C26</f>
        <v>3931.38</v>
      </c>
    </row>
    <row r="73" spans="1:3" s="28" customFormat="1" ht="18.75">
      <c r="A73" s="36"/>
      <c r="B73" s="37"/>
      <c r="C73" s="30"/>
    </row>
    <row r="74" spans="1:3" s="28" customFormat="1" ht="18.75">
      <c r="A74" s="36"/>
      <c r="B74" s="37"/>
      <c r="C74" s="30"/>
    </row>
    <row r="75" spans="1:3" s="28" customFormat="1" ht="18.75">
      <c r="A75" s="36"/>
      <c r="B75" s="37"/>
      <c r="C75" s="30"/>
    </row>
    <row r="76" spans="1:3" s="28" customFormat="1" ht="18.75">
      <c r="A76" s="36"/>
      <c r="B76" s="37"/>
      <c r="C76" s="30"/>
    </row>
    <row r="77" spans="1:3" s="28" customFormat="1" ht="18.75">
      <c r="A77" s="36"/>
      <c r="B77" s="37"/>
      <c r="C77" s="30"/>
    </row>
    <row r="78" spans="1:3" s="28" customFormat="1" ht="18.75">
      <c r="A78" s="36"/>
      <c r="B78" s="37"/>
      <c r="C78" s="30"/>
    </row>
    <row r="79" spans="1:3" s="28" customFormat="1" ht="18.75">
      <c r="A79" s="36"/>
      <c r="B79" s="37"/>
      <c r="C79" s="30"/>
    </row>
    <row r="80" spans="1:3" s="28" customFormat="1" ht="18.75">
      <c r="A80" s="36"/>
      <c r="B80" s="37"/>
      <c r="C80" s="30"/>
    </row>
    <row r="81" spans="1:3" s="28" customFormat="1" ht="18.75">
      <c r="A81" s="36"/>
      <c r="B81" s="37"/>
      <c r="C81" s="30"/>
    </row>
    <row r="82" spans="1:3" s="28" customFormat="1" ht="18.75">
      <c r="A82" s="36"/>
      <c r="B82" s="37"/>
      <c r="C82" s="30"/>
    </row>
    <row r="83" spans="1:3" s="28" customFormat="1" ht="18.75">
      <c r="A83" s="36"/>
      <c r="B83" s="37"/>
      <c r="C83" s="30"/>
    </row>
    <row r="84" spans="1:3" s="28" customFormat="1" ht="18.75">
      <c r="A84" s="36"/>
      <c r="B84" s="37"/>
      <c r="C84" s="30"/>
    </row>
    <row r="85" spans="1:3" s="28" customFormat="1" ht="18.75">
      <c r="A85" s="36"/>
      <c r="B85" s="37"/>
      <c r="C85" s="30"/>
    </row>
    <row r="86" spans="1:3" s="28" customFormat="1" ht="18.75">
      <c r="A86" s="36"/>
      <c r="B86" s="37"/>
      <c r="C86" s="30"/>
    </row>
    <row r="87" spans="1:3" s="28" customFormat="1" ht="18.75">
      <c r="A87" s="36"/>
      <c r="B87" s="37"/>
      <c r="C87" s="30"/>
    </row>
    <row r="88" spans="1:3" s="28" customFormat="1" ht="18.75">
      <c r="A88" s="36"/>
      <c r="B88" s="37"/>
      <c r="C88" s="30"/>
    </row>
    <row r="89" spans="1:3" s="28" customFormat="1" ht="18.75">
      <c r="A89" s="36"/>
      <c r="B89" s="37"/>
      <c r="C89" s="30"/>
    </row>
    <row r="90" spans="1:3" s="28" customFormat="1" ht="18.75">
      <c r="A90" s="36"/>
      <c r="B90" s="37"/>
      <c r="C90" s="30"/>
    </row>
    <row r="91" spans="1:3" s="28" customFormat="1" ht="18.75">
      <c r="A91" s="36"/>
      <c r="B91" s="37"/>
      <c r="C91" s="30"/>
    </row>
    <row r="92" spans="1:3" s="28" customFormat="1" ht="18.75">
      <c r="A92" s="36"/>
      <c r="B92" s="37"/>
      <c r="C92" s="30"/>
    </row>
    <row r="93" spans="1:3" s="28" customFormat="1" ht="18.75">
      <c r="A93" s="36"/>
      <c r="B93" s="37"/>
      <c r="C93" s="30"/>
    </row>
    <row r="94" spans="1:3" s="28" customFormat="1" ht="18.75">
      <c r="A94" s="36"/>
      <c r="B94" s="37"/>
      <c r="C94" s="30"/>
    </row>
    <row r="95" spans="1:3" s="28" customFormat="1" ht="18.75">
      <c r="A95" s="36"/>
      <c r="B95" s="37"/>
      <c r="C95" s="30"/>
    </row>
    <row r="96" spans="1:3" s="28" customFormat="1" ht="18.75">
      <c r="A96" s="36"/>
      <c r="B96" s="37"/>
      <c r="C96" s="30"/>
    </row>
    <row r="97" spans="1:3" s="28" customFormat="1" ht="18.75">
      <c r="A97" s="36"/>
      <c r="B97" s="37"/>
      <c r="C97" s="30"/>
    </row>
    <row r="98" spans="1:3" s="28" customFormat="1" ht="18.75">
      <c r="A98" s="36"/>
      <c r="B98" s="37"/>
      <c r="C98" s="30"/>
    </row>
    <row r="99" spans="1:3" s="28" customFormat="1" ht="18.75">
      <c r="A99" s="36"/>
      <c r="B99" s="37"/>
      <c r="C99" s="30"/>
    </row>
    <row r="100" spans="1:3" s="28" customFormat="1" ht="18.75">
      <c r="A100" s="36"/>
      <c r="B100" s="37"/>
      <c r="C100" s="30"/>
    </row>
    <row r="101" spans="1:3" s="28" customFormat="1" ht="18.75">
      <c r="A101" s="36"/>
      <c r="B101" s="37"/>
      <c r="C101" s="30"/>
    </row>
    <row r="102" spans="1:3">
      <c r="B102" s="18"/>
    </row>
    <row r="103" spans="1:3">
      <c r="B103" s="18"/>
    </row>
    <row r="104" spans="1:3">
      <c r="B104" s="18"/>
    </row>
    <row r="105" spans="1:3">
      <c r="B105" s="18"/>
    </row>
    <row r="106" spans="1:3">
      <c r="B106" s="18"/>
    </row>
    <row r="107" spans="1:3">
      <c r="B107" s="18"/>
    </row>
    <row r="108" spans="1:3">
      <c r="B108" s="18"/>
    </row>
    <row r="109" spans="1:3">
      <c r="B109" s="18"/>
    </row>
    <row r="110" spans="1:3">
      <c r="B110" s="18"/>
    </row>
    <row r="111" spans="1:3">
      <c r="B111" s="18"/>
    </row>
    <row r="112" spans="1:3">
      <c r="B112" s="18"/>
    </row>
    <row r="113" spans="2:2">
      <c r="B113" s="18"/>
    </row>
    <row r="114" spans="2:2">
      <c r="B114" s="18"/>
    </row>
    <row r="115" spans="2:2">
      <c r="B115" s="18"/>
    </row>
    <row r="116" spans="2:2">
      <c r="B116" s="18"/>
    </row>
    <row r="117" spans="2:2">
      <c r="B117" s="18"/>
    </row>
    <row r="118" spans="2:2">
      <c r="B118" s="18"/>
    </row>
    <row r="119" spans="2:2">
      <c r="B119" s="18"/>
    </row>
    <row r="120" spans="2:2">
      <c r="B120" s="18"/>
    </row>
    <row r="121" spans="2:2">
      <c r="B121" s="18"/>
    </row>
    <row r="122" spans="2:2">
      <c r="B122" s="18"/>
    </row>
    <row r="123" spans="2:2">
      <c r="B123" s="18"/>
    </row>
    <row r="124" spans="2:2">
      <c r="B124" s="18"/>
    </row>
  </sheetData>
  <mergeCells count="3">
    <mergeCell ref="A3:C3"/>
    <mergeCell ref="I3:J3"/>
    <mergeCell ref="B1:C2"/>
  </mergeCells>
  <phoneticPr fontId="3" type="noConversion"/>
  <pageMargins left="0.74803149606299213" right="0.39370078740157483" top="0.27559055118110237" bottom="0.19685039370078741" header="0.27559055118110237" footer="0.27559055118110237"/>
  <pageSetup paperSize="9" scale="8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J174"/>
  <sheetViews>
    <sheetView showRuler="0" view="pageBreakPreview" topLeftCell="A102" zoomScale="90" zoomScaleNormal="75" zoomScaleSheetLayoutView="90" workbookViewId="0">
      <selection sqref="A1:G117"/>
    </sheetView>
  </sheetViews>
  <sheetFormatPr defaultColWidth="3.5703125" defaultRowHeight="15.75"/>
  <cols>
    <col min="1" max="1" width="5.28515625" style="155" customWidth="1"/>
    <col min="2" max="2" width="64.28515625" style="156" customWidth="1"/>
    <col min="3" max="3" width="10.7109375" style="116" customWidth="1"/>
    <col min="4" max="4" width="11.140625" style="116" customWidth="1"/>
    <col min="5" max="5" width="18.7109375" style="116" customWidth="1"/>
    <col min="6" max="6" width="12.42578125" style="116" customWidth="1"/>
    <col min="7" max="7" width="18.5703125" style="116" customWidth="1"/>
    <col min="8" max="8" width="0.28515625" style="157" hidden="1" customWidth="1"/>
    <col min="9" max="10" width="9.140625" style="157" hidden="1" customWidth="1"/>
    <col min="11" max="252" width="9.140625" style="157" customWidth="1"/>
    <col min="253" max="16384" width="3.5703125" style="157"/>
  </cols>
  <sheetData>
    <row r="1" spans="1:7" ht="141" customHeight="1">
      <c r="F1" s="275" t="s">
        <v>561</v>
      </c>
      <c r="G1" s="275"/>
    </row>
    <row r="2" spans="1:7" ht="21.75" hidden="1" customHeight="1">
      <c r="F2" s="147"/>
      <c r="G2" s="147"/>
    </row>
    <row r="3" spans="1:7" s="11" customFormat="1" ht="73.5" customHeight="1">
      <c r="A3" s="262" t="s">
        <v>571</v>
      </c>
      <c r="B3" s="262"/>
      <c r="C3" s="262"/>
      <c r="D3" s="262"/>
      <c r="E3" s="262"/>
      <c r="F3" s="262"/>
      <c r="G3" s="277"/>
    </row>
    <row r="4" spans="1:7" s="160" customFormat="1">
      <c r="A4" s="158"/>
      <c r="B4" s="158"/>
      <c r="C4" s="158"/>
      <c r="D4" s="158"/>
      <c r="E4" s="159"/>
      <c r="F4" s="281" t="s">
        <v>72</v>
      </c>
      <c r="G4" s="281"/>
    </row>
    <row r="5" spans="1:7" s="161" customFormat="1" ht="93.75" customHeight="1">
      <c r="A5" s="119" t="s">
        <v>73</v>
      </c>
      <c r="B5" s="119" t="s">
        <v>74</v>
      </c>
      <c r="C5" s="120" t="s">
        <v>185</v>
      </c>
      <c r="D5" s="120" t="s">
        <v>186</v>
      </c>
      <c r="E5" s="120" t="s">
        <v>187</v>
      </c>
      <c r="F5" s="120" t="s">
        <v>188</v>
      </c>
      <c r="G5" s="119" t="s">
        <v>75</v>
      </c>
    </row>
    <row r="6" spans="1:7" s="41" customFormat="1">
      <c r="A6" s="119">
        <v>1</v>
      </c>
      <c r="B6" s="119">
        <v>2</v>
      </c>
      <c r="C6" s="75" t="s">
        <v>190</v>
      </c>
      <c r="D6" s="75" t="s">
        <v>76</v>
      </c>
      <c r="E6" s="75" t="s">
        <v>77</v>
      </c>
      <c r="F6" s="75" t="s">
        <v>78</v>
      </c>
      <c r="G6" s="119">
        <v>6</v>
      </c>
    </row>
    <row r="7" spans="1:7" s="41" customFormat="1">
      <c r="A7" s="168">
        <v>1</v>
      </c>
      <c r="B7" s="122" t="s">
        <v>227</v>
      </c>
      <c r="C7" s="75" t="s">
        <v>228</v>
      </c>
      <c r="D7" s="75"/>
      <c r="E7" s="75"/>
      <c r="F7" s="122"/>
      <c r="G7" s="211">
        <f>G8+G15+G32</f>
        <v>2120.56</v>
      </c>
    </row>
    <row r="8" spans="1:7" s="41" customFormat="1" ht="42" customHeight="1">
      <c r="A8" s="107" t="s">
        <v>168</v>
      </c>
      <c r="B8" s="201" t="s">
        <v>229</v>
      </c>
      <c r="C8" s="107" t="s">
        <v>228</v>
      </c>
      <c r="D8" s="107"/>
      <c r="E8" s="107"/>
      <c r="F8" s="107"/>
      <c r="G8" s="212">
        <f>G9</f>
        <v>497.06</v>
      </c>
    </row>
    <row r="9" spans="1:7" s="41" customFormat="1" ht="39" customHeight="1">
      <c r="A9" s="121"/>
      <c r="B9" s="132" t="s">
        <v>494</v>
      </c>
      <c r="C9" s="75" t="s">
        <v>228</v>
      </c>
      <c r="D9" s="75" t="s">
        <v>230</v>
      </c>
      <c r="E9" s="75" t="s">
        <v>417</v>
      </c>
      <c r="F9" s="75"/>
      <c r="G9" s="211">
        <v>497.06</v>
      </c>
    </row>
    <row r="10" spans="1:7" s="41" customFormat="1" ht="41.25" hidden="1" customHeight="1">
      <c r="A10" s="121"/>
      <c r="B10" s="122" t="s">
        <v>231</v>
      </c>
      <c r="C10" s="75" t="s">
        <v>228</v>
      </c>
      <c r="D10" s="75" t="s">
        <v>230</v>
      </c>
      <c r="E10" s="75" t="s">
        <v>369</v>
      </c>
      <c r="F10" s="75" t="s">
        <v>232</v>
      </c>
      <c r="G10" s="211">
        <f>G11</f>
        <v>0</v>
      </c>
    </row>
    <row r="11" spans="1:7" s="41" customFormat="1" ht="60" hidden="1" customHeight="1">
      <c r="A11" s="121"/>
      <c r="B11" s="122" t="s">
        <v>233</v>
      </c>
      <c r="C11" s="75" t="s">
        <v>228</v>
      </c>
      <c r="D11" s="75" t="s">
        <v>230</v>
      </c>
      <c r="E11" s="75" t="s">
        <v>369</v>
      </c>
      <c r="F11" s="75" t="s">
        <v>234</v>
      </c>
      <c r="G11" s="211">
        <v>0</v>
      </c>
    </row>
    <row r="12" spans="1:7" s="41" customFormat="1" ht="20.25" customHeight="1">
      <c r="A12" s="121"/>
      <c r="B12" s="122" t="s">
        <v>397</v>
      </c>
      <c r="C12" s="75" t="s">
        <v>228</v>
      </c>
      <c r="D12" s="75" t="s">
        <v>230</v>
      </c>
      <c r="E12" s="75" t="s">
        <v>371</v>
      </c>
      <c r="F12" s="75"/>
      <c r="G12" s="211">
        <v>497.06</v>
      </c>
    </row>
    <row r="13" spans="1:7" s="41" customFormat="1" ht="30" customHeight="1">
      <c r="A13" s="121"/>
      <c r="B13" s="122" t="s">
        <v>315</v>
      </c>
      <c r="C13" s="75" t="s">
        <v>228</v>
      </c>
      <c r="D13" s="75" t="s">
        <v>230</v>
      </c>
      <c r="E13" s="75" t="s">
        <v>371</v>
      </c>
      <c r="F13" s="75" t="s">
        <v>234</v>
      </c>
      <c r="G13" s="211">
        <v>381.76</v>
      </c>
    </row>
    <row r="14" spans="1:7" s="161" customFormat="1" ht="48" customHeight="1">
      <c r="A14" s="121"/>
      <c r="B14" s="122" t="s">
        <v>316</v>
      </c>
      <c r="C14" s="75" t="s">
        <v>228</v>
      </c>
      <c r="D14" s="75" t="s">
        <v>230</v>
      </c>
      <c r="E14" s="75" t="s">
        <v>371</v>
      </c>
      <c r="F14" s="75" t="s">
        <v>317</v>
      </c>
      <c r="G14" s="211">
        <v>115.3</v>
      </c>
    </row>
    <row r="15" spans="1:7" s="161" customFormat="1" ht="69.75" customHeight="1">
      <c r="A15" s="107" t="s">
        <v>271</v>
      </c>
      <c r="B15" s="201" t="s">
        <v>235</v>
      </c>
      <c r="C15" s="107" t="s">
        <v>228</v>
      </c>
      <c r="D15" s="107"/>
      <c r="E15" s="107"/>
      <c r="F15" s="107"/>
      <c r="G15" s="212">
        <f>G16</f>
        <v>1619.8</v>
      </c>
    </row>
    <row r="16" spans="1:7" s="162" customFormat="1" ht="50.25" customHeight="1">
      <c r="A16" s="121"/>
      <c r="B16" s="132" t="s">
        <v>459</v>
      </c>
      <c r="C16" s="75" t="s">
        <v>228</v>
      </c>
      <c r="D16" s="75" t="s">
        <v>236</v>
      </c>
      <c r="E16" s="75" t="s">
        <v>497</v>
      </c>
      <c r="F16" s="75"/>
      <c r="G16" s="211">
        <f>G18+G22+G23+G24+G25+G31</f>
        <v>1619.8</v>
      </c>
    </row>
    <row r="17" spans="1:7" s="162" customFormat="1" ht="45" hidden="1" customHeight="1">
      <c r="A17" s="121"/>
      <c r="B17" s="122" t="s">
        <v>366</v>
      </c>
      <c r="C17" s="75" t="s">
        <v>228</v>
      </c>
      <c r="D17" s="75" t="s">
        <v>236</v>
      </c>
      <c r="E17" s="75" t="s">
        <v>370</v>
      </c>
      <c r="F17" s="75"/>
      <c r="G17" s="211" t="e">
        <f>#REF!+#REF!+#REF!+#REF!</f>
        <v>#REF!</v>
      </c>
    </row>
    <row r="18" spans="1:7" s="162" customFormat="1" ht="30.75" customHeight="1">
      <c r="A18" s="121"/>
      <c r="B18" s="122" t="s">
        <v>366</v>
      </c>
      <c r="C18" s="75" t="s">
        <v>228</v>
      </c>
      <c r="D18" s="75" t="s">
        <v>236</v>
      </c>
      <c r="E18" s="75" t="s">
        <v>551</v>
      </c>
      <c r="F18" s="75"/>
      <c r="G18" s="211">
        <v>1402.4</v>
      </c>
    </row>
    <row r="19" spans="1:7" s="162" customFormat="1" ht="33" customHeight="1">
      <c r="A19" s="121"/>
      <c r="B19" s="122" t="s">
        <v>315</v>
      </c>
      <c r="C19" s="75" t="s">
        <v>228</v>
      </c>
      <c r="D19" s="75" t="s">
        <v>236</v>
      </c>
      <c r="E19" s="75" t="s">
        <v>552</v>
      </c>
      <c r="F19" s="75" t="s">
        <v>234</v>
      </c>
      <c r="G19" s="211">
        <v>1077.1099999999999</v>
      </c>
    </row>
    <row r="20" spans="1:7" s="162" customFormat="1" ht="52.5" customHeight="1">
      <c r="A20" s="121"/>
      <c r="B20" s="122" t="s">
        <v>316</v>
      </c>
      <c r="C20" s="75" t="s">
        <v>228</v>
      </c>
      <c r="D20" s="75" t="s">
        <v>236</v>
      </c>
      <c r="E20" s="75" t="s">
        <v>552</v>
      </c>
      <c r="F20" s="75" t="s">
        <v>317</v>
      </c>
      <c r="G20" s="211">
        <v>325.29000000000002</v>
      </c>
    </row>
    <row r="21" spans="1:7" s="162" customFormat="1" ht="39.75" hidden="1" customHeight="1">
      <c r="A21" s="121"/>
      <c r="B21" s="122" t="s">
        <v>316</v>
      </c>
      <c r="C21" s="75" t="s">
        <v>228</v>
      </c>
      <c r="D21" s="75" t="s">
        <v>236</v>
      </c>
      <c r="E21" s="75" t="s">
        <v>338</v>
      </c>
      <c r="F21" s="75"/>
      <c r="G21" s="211" t="e">
        <f>#REF!+#REF!</f>
        <v>#REF!</v>
      </c>
    </row>
    <row r="22" spans="1:7" s="162" customFormat="1" ht="38.25" customHeight="1">
      <c r="A22" s="121"/>
      <c r="B22" s="122" t="s">
        <v>239</v>
      </c>
      <c r="C22" s="75" t="s">
        <v>228</v>
      </c>
      <c r="D22" s="75" t="s">
        <v>236</v>
      </c>
      <c r="E22" s="75" t="s">
        <v>553</v>
      </c>
      <c r="F22" s="75" t="s">
        <v>240</v>
      </c>
      <c r="G22" s="211">
        <v>67.599999999999994</v>
      </c>
    </row>
    <row r="23" spans="1:7" s="162" customFormat="1" ht="21.75" customHeight="1">
      <c r="A23" s="121"/>
      <c r="B23" s="122" t="s">
        <v>457</v>
      </c>
      <c r="C23" s="75" t="s">
        <v>228</v>
      </c>
      <c r="D23" s="75" t="s">
        <v>236</v>
      </c>
      <c r="E23" s="75" t="s">
        <v>553</v>
      </c>
      <c r="F23" s="75" t="s">
        <v>242</v>
      </c>
      <c r="G23" s="211">
        <v>112.8</v>
      </c>
    </row>
    <row r="24" spans="1:7" s="162" customFormat="1" ht="23.25" customHeight="1">
      <c r="A24" s="121"/>
      <c r="B24" s="122" t="s">
        <v>244</v>
      </c>
      <c r="C24" s="75" t="s">
        <v>228</v>
      </c>
      <c r="D24" s="75" t="s">
        <v>236</v>
      </c>
      <c r="E24" s="75" t="s">
        <v>553</v>
      </c>
      <c r="F24" s="75" t="s">
        <v>245</v>
      </c>
      <c r="G24" s="211">
        <v>20</v>
      </c>
    </row>
    <row r="25" spans="1:7" s="162" customFormat="1" ht="18.75" customHeight="1">
      <c r="A25" s="121"/>
      <c r="B25" s="122" t="s">
        <v>243</v>
      </c>
      <c r="C25" s="75" t="s">
        <v>228</v>
      </c>
      <c r="D25" s="75" t="s">
        <v>236</v>
      </c>
      <c r="E25" s="75" t="s">
        <v>553</v>
      </c>
      <c r="F25" s="75" t="s">
        <v>247</v>
      </c>
      <c r="G25" s="211">
        <v>2</v>
      </c>
    </row>
    <row r="26" spans="1:7" s="162" customFormat="1" hidden="1">
      <c r="A26" s="121"/>
      <c r="B26" s="122" t="s">
        <v>246</v>
      </c>
      <c r="C26" s="75" t="s">
        <v>228</v>
      </c>
      <c r="D26" s="75" t="s">
        <v>248</v>
      </c>
      <c r="E26" s="75" t="s">
        <v>496</v>
      </c>
      <c r="F26" s="75"/>
      <c r="G26" s="211">
        <f t="shared" ref="G26:G28" si="0">G27</f>
        <v>50</v>
      </c>
    </row>
    <row r="27" spans="1:7" s="162" customFormat="1" hidden="1">
      <c r="A27" s="121" t="s">
        <v>249</v>
      </c>
      <c r="B27" s="122" t="s">
        <v>65</v>
      </c>
      <c r="C27" s="75" t="s">
        <v>228</v>
      </c>
      <c r="D27" s="75" t="s">
        <v>248</v>
      </c>
      <c r="E27" s="75" t="s">
        <v>496</v>
      </c>
      <c r="F27" s="75"/>
      <c r="G27" s="211">
        <f t="shared" si="0"/>
        <v>50</v>
      </c>
    </row>
    <row r="28" spans="1:7" s="162" customFormat="1" hidden="1">
      <c r="A28" s="121"/>
      <c r="B28" s="122" t="s">
        <v>65</v>
      </c>
      <c r="C28" s="75" t="s">
        <v>228</v>
      </c>
      <c r="D28" s="75" t="s">
        <v>248</v>
      </c>
      <c r="E28" s="75" t="s">
        <v>496</v>
      </c>
      <c r="F28" s="75" t="s">
        <v>238</v>
      </c>
      <c r="G28" s="211">
        <f t="shared" si="0"/>
        <v>50</v>
      </c>
    </row>
    <row r="29" spans="1:7" s="162" customFormat="1" ht="39.75" hidden="1" customHeight="1">
      <c r="B29" s="122" t="s">
        <v>237</v>
      </c>
      <c r="C29" s="75" t="s">
        <v>228</v>
      </c>
      <c r="D29" s="75" t="s">
        <v>248</v>
      </c>
      <c r="E29" s="75" t="s">
        <v>496</v>
      </c>
      <c r="F29" s="75" t="s">
        <v>242</v>
      </c>
      <c r="G29" s="211">
        <v>50</v>
      </c>
    </row>
    <row r="30" spans="1:7" ht="43.5" hidden="1" customHeight="1">
      <c r="A30" s="121"/>
      <c r="B30" s="122" t="s">
        <v>241</v>
      </c>
      <c r="C30" s="75" t="s">
        <v>228</v>
      </c>
      <c r="D30" s="75" t="s">
        <v>250</v>
      </c>
      <c r="E30" s="75" t="s">
        <v>496</v>
      </c>
      <c r="F30" s="75"/>
      <c r="G30" s="211" t="e">
        <f>G32+#REF!</f>
        <v>#REF!</v>
      </c>
    </row>
    <row r="31" spans="1:7" ht="22.5" customHeight="1">
      <c r="A31" s="121"/>
      <c r="B31" s="122" t="s">
        <v>243</v>
      </c>
      <c r="C31" s="75" t="s">
        <v>228</v>
      </c>
      <c r="D31" s="75" t="s">
        <v>236</v>
      </c>
      <c r="E31" s="75" t="s">
        <v>553</v>
      </c>
      <c r="F31" s="75" t="s">
        <v>373</v>
      </c>
      <c r="G31" s="211">
        <v>15</v>
      </c>
    </row>
    <row r="32" spans="1:7" s="175" customFormat="1">
      <c r="A32" s="107" t="s">
        <v>387</v>
      </c>
      <c r="B32" s="201" t="s">
        <v>64</v>
      </c>
      <c r="C32" s="107" t="s">
        <v>228</v>
      </c>
      <c r="D32" s="107"/>
      <c r="E32" s="107"/>
      <c r="F32" s="107"/>
      <c r="G32" s="212">
        <f>G33</f>
        <v>3.7</v>
      </c>
    </row>
    <row r="33" spans="1:7">
      <c r="A33" s="124"/>
      <c r="B33" s="122" t="s">
        <v>251</v>
      </c>
      <c r="C33" s="75" t="s">
        <v>228</v>
      </c>
      <c r="D33" s="75" t="s">
        <v>250</v>
      </c>
      <c r="E33" s="75" t="s">
        <v>422</v>
      </c>
      <c r="F33" s="75" t="s">
        <v>252</v>
      </c>
      <c r="G33" s="211">
        <f>G34</f>
        <v>3.7</v>
      </c>
    </row>
    <row r="34" spans="1:7">
      <c r="A34" s="121"/>
      <c r="B34" s="122" t="s">
        <v>319</v>
      </c>
      <c r="C34" s="75" t="s">
        <v>228</v>
      </c>
      <c r="D34" s="75" t="s">
        <v>250</v>
      </c>
      <c r="E34" s="75" t="s">
        <v>339</v>
      </c>
      <c r="F34" s="75" t="s">
        <v>252</v>
      </c>
      <c r="G34" s="211">
        <v>3.7</v>
      </c>
    </row>
    <row r="35" spans="1:7" s="175" customFormat="1" ht="18.75" customHeight="1">
      <c r="A35" s="168">
        <v>2</v>
      </c>
      <c r="B35" s="201" t="s">
        <v>253</v>
      </c>
      <c r="C35" s="107" t="s">
        <v>230</v>
      </c>
      <c r="D35" s="107"/>
      <c r="E35" s="107"/>
      <c r="F35" s="107"/>
      <c r="G35" s="212">
        <f>G36</f>
        <v>133.5</v>
      </c>
    </row>
    <row r="36" spans="1:7">
      <c r="A36" s="124" t="s">
        <v>270</v>
      </c>
      <c r="B36" s="122" t="s">
        <v>88</v>
      </c>
      <c r="C36" s="75" t="s">
        <v>230</v>
      </c>
      <c r="D36" s="75" t="s">
        <v>254</v>
      </c>
      <c r="E36" s="75"/>
      <c r="F36" s="164"/>
      <c r="G36" s="211">
        <f>G38+G39+G40</f>
        <v>133.5</v>
      </c>
    </row>
    <row r="37" spans="1:7" ht="50.25" customHeight="1">
      <c r="A37" s="121"/>
      <c r="B37" s="129" t="s">
        <v>409</v>
      </c>
      <c r="C37" s="75" t="s">
        <v>230</v>
      </c>
      <c r="D37" s="75" t="s">
        <v>254</v>
      </c>
      <c r="E37" s="75" t="s">
        <v>423</v>
      </c>
      <c r="F37" s="75"/>
      <c r="G37" s="211">
        <f>G38+G39</f>
        <v>130.83000000000001</v>
      </c>
    </row>
    <row r="38" spans="1:7" ht="31.5">
      <c r="A38" s="121"/>
      <c r="B38" s="122" t="s">
        <v>365</v>
      </c>
      <c r="C38" s="75" t="s">
        <v>230</v>
      </c>
      <c r="D38" s="75" t="s">
        <v>254</v>
      </c>
      <c r="E38" s="75" t="s">
        <v>381</v>
      </c>
      <c r="F38" s="75" t="s">
        <v>234</v>
      </c>
      <c r="G38" s="211">
        <v>100.48</v>
      </c>
    </row>
    <row r="39" spans="1:7" ht="47.25">
      <c r="A39" s="121"/>
      <c r="B39" s="122" t="s">
        <v>316</v>
      </c>
      <c r="C39" s="75" t="s">
        <v>230</v>
      </c>
      <c r="D39" s="75" t="s">
        <v>254</v>
      </c>
      <c r="E39" s="75" t="s">
        <v>381</v>
      </c>
      <c r="F39" s="75" t="s">
        <v>317</v>
      </c>
      <c r="G39" s="211">
        <v>30.35</v>
      </c>
    </row>
    <row r="40" spans="1:7" ht="24.75" customHeight="1">
      <c r="A40" s="121"/>
      <c r="B40" s="122" t="s">
        <v>457</v>
      </c>
      <c r="C40" s="75" t="s">
        <v>230</v>
      </c>
      <c r="D40" s="75" t="s">
        <v>254</v>
      </c>
      <c r="E40" s="75" t="s">
        <v>381</v>
      </c>
      <c r="F40" s="75" t="s">
        <v>242</v>
      </c>
      <c r="G40" s="211">
        <v>2.67</v>
      </c>
    </row>
    <row r="41" spans="1:7" ht="24.75" hidden="1" customHeight="1">
      <c r="A41" s="130"/>
      <c r="B41" s="122"/>
      <c r="C41" s="75" t="s">
        <v>257</v>
      </c>
      <c r="D41" s="75" t="s">
        <v>254</v>
      </c>
      <c r="E41" s="75"/>
      <c r="F41" s="75"/>
      <c r="G41" s="211">
        <f>G42+G46</f>
        <v>21.5</v>
      </c>
    </row>
    <row r="42" spans="1:7" ht="24.75" hidden="1" customHeight="1">
      <c r="A42" s="130"/>
      <c r="B42" s="122"/>
      <c r="C42" s="75" t="s">
        <v>257</v>
      </c>
      <c r="D42" s="75" t="s">
        <v>254</v>
      </c>
      <c r="E42" s="75" t="s">
        <v>343</v>
      </c>
      <c r="F42" s="75"/>
      <c r="G42" s="211">
        <f>G43</f>
        <v>0</v>
      </c>
    </row>
    <row r="43" spans="1:7" ht="78.75" hidden="1" customHeight="1">
      <c r="A43" s="121"/>
      <c r="B43" s="165"/>
      <c r="C43" s="75" t="s">
        <v>257</v>
      </c>
      <c r="D43" s="75" t="s">
        <v>254</v>
      </c>
      <c r="E43" s="75" t="s">
        <v>343</v>
      </c>
      <c r="F43" s="75" t="s">
        <v>238</v>
      </c>
      <c r="G43" s="211">
        <f>G44</f>
        <v>0</v>
      </c>
    </row>
    <row r="44" spans="1:7" hidden="1">
      <c r="A44" s="121"/>
      <c r="B44" s="122"/>
      <c r="C44" s="75" t="s">
        <v>257</v>
      </c>
      <c r="D44" s="75" t="s">
        <v>254</v>
      </c>
      <c r="E44" s="75" t="s">
        <v>343</v>
      </c>
      <c r="F44" s="75" t="s">
        <v>242</v>
      </c>
      <c r="G44" s="211">
        <v>0</v>
      </c>
    </row>
    <row r="45" spans="1:7" s="222" customFormat="1" ht="36" customHeight="1">
      <c r="A45" s="107" t="s">
        <v>255</v>
      </c>
      <c r="B45" s="201" t="s">
        <v>359</v>
      </c>
      <c r="C45" s="107" t="s">
        <v>254</v>
      </c>
      <c r="D45" s="107"/>
      <c r="E45" s="107"/>
      <c r="F45" s="107"/>
      <c r="G45" s="212">
        <f>G47</f>
        <v>2</v>
      </c>
    </row>
    <row r="46" spans="1:7" hidden="1">
      <c r="A46" s="124"/>
      <c r="B46" s="122"/>
      <c r="C46" s="75" t="s">
        <v>257</v>
      </c>
      <c r="D46" s="75" t="s">
        <v>254</v>
      </c>
      <c r="E46" s="75" t="s">
        <v>340</v>
      </c>
      <c r="F46" s="75"/>
      <c r="G46" s="211">
        <f>G64</f>
        <v>21.5</v>
      </c>
    </row>
    <row r="47" spans="1:7" ht="36" customHeight="1">
      <c r="A47" s="124" t="s">
        <v>349</v>
      </c>
      <c r="B47" s="108" t="s">
        <v>398</v>
      </c>
      <c r="C47" s="75" t="s">
        <v>254</v>
      </c>
      <c r="D47" s="75" t="s">
        <v>360</v>
      </c>
      <c r="E47" s="75" t="s">
        <v>410</v>
      </c>
      <c r="F47" s="75"/>
      <c r="G47" s="211">
        <v>2</v>
      </c>
    </row>
    <row r="48" spans="1:7" ht="36" customHeight="1">
      <c r="A48" s="124"/>
      <c r="B48" s="122" t="s">
        <v>506</v>
      </c>
      <c r="C48" s="75" t="s">
        <v>254</v>
      </c>
      <c r="D48" s="75" t="s">
        <v>360</v>
      </c>
      <c r="E48" s="75" t="s">
        <v>412</v>
      </c>
      <c r="F48" s="75"/>
      <c r="G48" s="211">
        <v>2</v>
      </c>
    </row>
    <row r="49" spans="1:7" ht="36.75" customHeight="1">
      <c r="A49" s="124"/>
      <c r="B49" s="122" t="s">
        <v>431</v>
      </c>
      <c r="C49" s="75" t="s">
        <v>254</v>
      </c>
      <c r="D49" s="75" t="s">
        <v>360</v>
      </c>
      <c r="E49" s="75" t="s">
        <v>413</v>
      </c>
      <c r="F49" s="75"/>
      <c r="G49" s="211">
        <v>2</v>
      </c>
    </row>
    <row r="50" spans="1:7" ht="18.75" customHeight="1">
      <c r="A50" s="124"/>
      <c r="B50" s="122" t="s">
        <v>457</v>
      </c>
      <c r="C50" s="75" t="s">
        <v>254</v>
      </c>
      <c r="D50" s="75" t="s">
        <v>360</v>
      </c>
      <c r="E50" s="75" t="s">
        <v>399</v>
      </c>
      <c r="F50" s="75" t="s">
        <v>242</v>
      </c>
      <c r="G50" s="211">
        <v>2</v>
      </c>
    </row>
    <row r="51" spans="1:7" s="175" customFormat="1" ht="18.75" customHeight="1">
      <c r="A51" s="107" t="s">
        <v>259</v>
      </c>
      <c r="B51" s="201" t="s">
        <v>357</v>
      </c>
      <c r="C51" s="107" t="s">
        <v>236</v>
      </c>
      <c r="D51" s="107"/>
      <c r="E51" s="107"/>
      <c r="F51" s="107"/>
      <c r="G51" s="212">
        <f>G52</f>
        <v>2</v>
      </c>
    </row>
    <row r="52" spans="1:7" ht="20.25" customHeight="1">
      <c r="A52" s="124" t="s">
        <v>320</v>
      </c>
      <c r="B52" s="122" t="s">
        <v>56</v>
      </c>
      <c r="C52" s="75" t="s">
        <v>236</v>
      </c>
      <c r="D52" s="75" t="s">
        <v>358</v>
      </c>
      <c r="E52" s="75"/>
      <c r="F52" s="75"/>
      <c r="G52" s="211">
        <v>2</v>
      </c>
    </row>
    <row r="53" spans="1:7" ht="36" customHeight="1">
      <c r="A53" s="124"/>
      <c r="B53" s="108" t="s">
        <v>398</v>
      </c>
      <c r="C53" s="75" t="s">
        <v>236</v>
      </c>
      <c r="D53" s="75" t="s">
        <v>358</v>
      </c>
      <c r="E53" s="75" t="s">
        <v>410</v>
      </c>
      <c r="F53" s="75"/>
      <c r="G53" s="211">
        <v>2</v>
      </c>
    </row>
    <row r="54" spans="1:7" ht="36" customHeight="1">
      <c r="A54" s="124"/>
      <c r="B54" s="122" t="s">
        <v>507</v>
      </c>
      <c r="C54" s="75" t="s">
        <v>236</v>
      </c>
      <c r="D54" s="75" t="s">
        <v>358</v>
      </c>
      <c r="E54" s="75" t="s">
        <v>401</v>
      </c>
      <c r="F54" s="75"/>
      <c r="G54" s="211">
        <v>2</v>
      </c>
    </row>
    <row r="55" spans="1:7" ht="48.75" customHeight="1">
      <c r="A55" s="125"/>
      <c r="B55" s="122" t="s">
        <v>518</v>
      </c>
      <c r="C55" s="75" t="s">
        <v>236</v>
      </c>
      <c r="D55" s="75" t="s">
        <v>358</v>
      </c>
      <c r="E55" s="75" t="s">
        <v>508</v>
      </c>
      <c r="F55" s="75"/>
      <c r="G55" s="211">
        <v>2</v>
      </c>
    </row>
    <row r="56" spans="1:7" ht="19.5" customHeight="1">
      <c r="A56" s="124"/>
      <c r="B56" s="122" t="s">
        <v>457</v>
      </c>
      <c r="C56" s="75" t="s">
        <v>236</v>
      </c>
      <c r="D56" s="75" t="s">
        <v>358</v>
      </c>
      <c r="E56" s="75" t="s">
        <v>383</v>
      </c>
      <c r="F56" s="75" t="s">
        <v>242</v>
      </c>
      <c r="G56" s="211">
        <v>2</v>
      </c>
    </row>
    <row r="57" spans="1:7" ht="36" hidden="1" customHeight="1">
      <c r="A57" s="124"/>
      <c r="B57" s="122"/>
      <c r="C57" s="75"/>
      <c r="D57" s="75"/>
      <c r="E57" s="75"/>
      <c r="F57" s="75"/>
      <c r="G57" s="211"/>
    </row>
    <row r="58" spans="1:7" s="175" customFormat="1" ht="23.25" customHeight="1">
      <c r="A58" s="107" t="s">
        <v>455</v>
      </c>
      <c r="B58" s="201" t="s">
        <v>105</v>
      </c>
      <c r="C58" s="107" t="s">
        <v>236</v>
      </c>
      <c r="D58" s="75"/>
      <c r="E58" s="75"/>
      <c r="F58" s="75"/>
      <c r="G58" s="211">
        <v>0</v>
      </c>
    </row>
    <row r="59" spans="1:7" ht="37.5" customHeight="1">
      <c r="A59" s="107"/>
      <c r="B59" s="192" t="s">
        <v>398</v>
      </c>
      <c r="C59" s="107" t="s">
        <v>236</v>
      </c>
      <c r="D59" s="75" t="s">
        <v>360</v>
      </c>
      <c r="E59" s="75" t="s">
        <v>410</v>
      </c>
      <c r="F59" s="75"/>
      <c r="G59" s="211">
        <v>0</v>
      </c>
    </row>
    <row r="60" spans="1:7" ht="30.75" customHeight="1">
      <c r="A60" s="107"/>
      <c r="B60" s="166" t="s">
        <v>509</v>
      </c>
      <c r="C60" s="75" t="s">
        <v>236</v>
      </c>
      <c r="D60" s="75" t="s">
        <v>360</v>
      </c>
      <c r="E60" s="75" t="s">
        <v>510</v>
      </c>
      <c r="F60" s="75"/>
      <c r="G60" s="211">
        <v>0</v>
      </c>
    </row>
    <row r="61" spans="1:7" ht="48.75" customHeight="1">
      <c r="A61" s="124"/>
      <c r="B61" s="166" t="s">
        <v>456</v>
      </c>
      <c r="C61" s="75" t="s">
        <v>236</v>
      </c>
      <c r="D61" s="75" t="s">
        <v>360</v>
      </c>
      <c r="E61" s="75" t="s">
        <v>511</v>
      </c>
      <c r="F61" s="75"/>
      <c r="G61" s="211">
        <v>0</v>
      </c>
    </row>
    <row r="62" spans="1:7" ht="36" customHeight="1">
      <c r="A62" s="124"/>
      <c r="B62" s="122" t="s">
        <v>237</v>
      </c>
      <c r="C62" s="75" t="s">
        <v>236</v>
      </c>
      <c r="D62" s="75" t="s">
        <v>360</v>
      </c>
      <c r="E62" s="75" t="s">
        <v>511</v>
      </c>
      <c r="F62" s="75"/>
      <c r="G62" s="211">
        <v>0</v>
      </c>
    </row>
    <row r="63" spans="1:7" ht="22.5" customHeight="1">
      <c r="A63" s="124"/>
      <c r="B63" s="122" t="s">
        <v>457</v>
      </c>
      <c r="C63" s="75" t="s">
        <v>236</v>
      </c>
      <c r="D63" s="75" t="s">
        <v>360</v>
      </c>
      <c r="E63" s="75" t="s">
        <v>511</v>
      </c>
      <c r="F63" s="75" t="s">
        <v>242</v>
      </c>
      <c r="G63" s="211">
        <v>0</v>
      </c>
    </row>
    <row r="64" spans="1:7" s="175" customFormat="1" ht="27" customHeight="1">
      <c r="A64" s="107">
        <v>5</v>
      </c>
      <c r="B64" s="201" t="s">
        <v>256</v>
      </c>
      <c r="C64" s="107" t="s">
        <v>257</v>
      </c>
      <c r="D64" s="107"/>
      <c r="E64" s="107"/>
      <c r="F64" s="107"/>
      <c r="G64" s="212">
        <f>G70+G65</f>
        <v>21.5</v>
      </c>
    </row>
    <row r="65" spans="1:7" s="175" customFormat="1" ht="27" customHeight="1">
      <c r="A65" s="107" t="s">
        <v>361</v>
      </c>
      <c r="B65" s="201" t="s">
        <v>52</v>
      </c>
      <c r="C65" s="107" t="s">
        <v>257</v>
      </c>
      <c r="D65" s="107" t="s">
        <v>230</v>
      </c>
      <c r="E65" s="107"/>
      <c r="F65" s="107"/>
      <c r="G65" s="212">
        <f>G67</f>
        <v>15</v>
      </c>
    </row>
    <row r="66" spans="1:7" s="163" customFormat="1" ht="36" customHeight="1">
      <c r="A66" s="107"/>
      <c r="B66" s="108" t="s">
        <v>398</v>
      </c>
      <c r="C66" s="107" t="s">
        <v>257</v>
      </c>
      <c r="D66" s="107" t="s">
        <v>230</v>
      </c>
      <c r="E66" s="75" t="s">
        <v>410</v>
      </c>
      <c r="F66" s="107"/>
      <c r="G66" s="211">
        <f>G67</f>
        <v>15</v>
      </c>
    </row>
    <row r="67" spans="1:7" s="163" customFormat="1" ht="51" customHeight="1">
      <c r="A67" s="107"/>
      <c r="B67" s="126" t="s">
        <v>505</v>
      </c>
      <c r="C67" s="75" t="s">
        <v>257</v>
      </c>
      <c r="D67" s="75" t="s">
        <v>230</v>
      </c>
      <c r="E67" s="118" t="s">
        <v>403</v>
      </c>
      <c r="F67" s="107"/>
      <c r="G67" s="211">
        <f>G69</f>
        <v>15</v>
      </c>
    </row>
    <row r="68" spans="1:7" s="163" customFormat="1" ht="38.25" customHeight="1">
      <c r="A68" s="107"/>
      <c r="B68" s="126" t="s">
        <v>504</v>
      </c>
      <c r="C68" s="75" t="s">
        <v>257</v>
      </c>
      <c r="D68" s="75" t="s">
        <v>230</v>
      </c>
      <c r="E68" s="118" t="s">
        <v>415</v>
      </c>
      <c r="F68" s="107"/>
      <c r="G68" s="211">
        <f>G69</f>
        <v>15</v>
      </c>
    </row>
    <row r="69" spans="1:7" s="163" customFormat="1" ht="22.5" customHeight="1">
      <c r="A69" s="107"/>
      <c r="B69" s="126" t="s">
        <v>457</v>
      </c>
      <c r="C69" s="75" t="s">
        <v>257</v>
      </c>
      <c r="D69" s="75" t="s">
        <v>230</v>
      </c>
      <c r="E69" s="118" t="s">
        <v>389</v>
      </c>
      <c r="F69" s="75" t="s">
        <v>242</v>
      </c>
      <c r="G69" s="211">
        <v>15</v>
      </c>
    </row>
    <row r="70" spans="1:7" s="175" customFormat="1" ht="24.75" customHeight="1">
      <c r="A70" s="107" t="s">
        <v>272</v>
      </c>
      <c r="B70" s="122" t="s">
        <v>51</v>
      </c>
      <c r="C70" s="75" t="s">
        <v>257</v>
      </c>
      <c r="D70" s="75" t="s">
        <v>254</v>
      </c>
      <c r="E70" s="75"/>
      <c r="F70" s="75"/>
      <c r="G70" s="211">
        <f>G71</f>
        <v>6.5</v>
      </c>
    </row>
    <row r="71" spans="1:7" ht="38.25" customHeight="1">
      <c r="A71" s="107"/>
      <c r="B71" s="108" t="s">
        <v>398</v>
      </c>
      <c r="C71" s="75" t="s">
        <v>257</v>
      </c>
      <c r="D71" s="75" t="s">
        <v>254</v>
      </c>
      <c r="E71" s="75" t="s">
        <v>410</v>
      </c>
      <c r="F71" s="75"/>
      <c r="G71" s="211">
        <f>G72</f>
        <v>6.5</v>
      </c>
    </row>
    <row r="72" spans="1:7" ht="38.25" customHeight="1">
      <c r="A72" s="107"/>
      <c r="B72" s="122" t="s">
        <v>503</v>
      </c>
      <c r="C72" s="75" t="s">
        <v>257</v>
      </c>
      <c r="D72" s="75" t="s">
        <v>254</v>
      </c>
      <c r="E72" s="75" t="s">
        <v>411</v>
      </c>
      <c r="F72" s="75"/>
      <c r="G72" s="211">
        <f>G73</f>
        <v>6.5</v>
      </c>
    </row>
    <row r="73" spans="1:7" ht="22.5" customHeight="1">
      <c r="A73" s="121"/>
      <c r="B73" s="122" t="s">
        <v>404</v>
      </c>
      <c r="C73" s="75" t="s">
        <v>257</v>
      </c>
      <c r="D73" s="75" t="s">
        <v>254</v>
      </c>
      <c r="E73" s="75" t="s">
        <v>340</v>
      </c>
      <c r="F73" s="75"/>
      <c r="G73" s="211">
        <f>G74</f>
        <v>6.5</v>
      </c>
    </row>
    <row r="74" spans="1:7" ht="21.75" customHeight="1">
      <c r="A74" s="121"/>
      <c r="B74" s="122" t="s">
        <v>457</v>
      </c>
      <c r="C74" s="75" t="s">
        <v>257</v>
      </c>
      <c r="D74" s="75" t="s">
        <v>254</v>
      </c>
      <c r="E74" s="75" t="s">
        <v>382</v>
      </c>
      <c r="F74" s="75" t="s">
        <v>242</v>
      </c>
      <c r="G74" s="211">
        <v>6.5</v>
      </c>
    </row>
    <row r="75" spans="1:7" s="175" customFormat="1" ht="28.5" customHeight="1">
      <c r="A75" s="107" t="s">
        <v>79</v>
      </c>
      <c r="B75" s="201" t="s">
        <v>260</v>
      </c>
      <c r="C75" s="107" t="s">
        <v>261</v>
      </c>
      <c r="D75" s="107"/>
      <c r="E75" s="107"/>
      <c r="F75" s="107"/>
      <c r="G75" s="212">
        <f>G76+G80+G87+G89</f>
        <v>463.66</v>
      </c>
    </row>
    <row r="76" spans="1:7" ht="20.25" customHeight="1">
      <c r="A76" s="124" t="s">
        <v>362</v>
      </c>
      <c r="B76" s="122" t="s">
        <v>43</v>
      </c>
      <c r="C76" s="75" t="s">
        <v>261</v>
      </c>
      <c r="D76" s="75" t="s">
        <v>228</v>
      </c>
      <c r="E76" s="75"/>
      <c r="F76" s="75"/>
      <c r="G76" s="211">
        <f>G97</f>
        <v>331.66</v>
      </c>
    </row>
    <row r="77" spans="1:7" ht="24.75" customHeight="1">
      <c r="A77" s="124"/>
      <c r="B77" s="122" t="s">
        <v>405</v>
      </c>
      <c r="C77" s="75" t="s">
        <v>261</v>
      </c>
      <c r="D77" s="75" t="s">
        <v>228</v>
      </c>
      <c r="E77" s="75" t="s">
        <v>406</v>
      </c>
      <c r="F77" s="75"/>
      <c r="G77" s="211">
        <f>G97</f>
        <v>331.66</v>
      </c>
    </row>
    <row r="78" spans="1:7" ht="36" customHeight="1">
      <c r="A78" s="124"/>
      <c r="B78" s="122" t="s">
        <v>502</v>
      </c>
      <c r="C78" s="75" t="s">
        <v>261</v>
      </c>
      <c r="D78" s="75" t="s">
        <v>228</v>
      </c>
      <c r="E78" s="75" t="s">
        <v>416</v>
      </c>
      <c r="F78" s="75"/>
      <c r="G78" s="211">
        <v>0</v>
      </c>
    </row>
    <row r="79" spans="1:7" ht="24" customHeight="1">
      <c r="A79" s="121"/>
      <c r="B79" s="122" t="s">
        <v>426</v>
      </c>
      <c r="C79" s="75" t="s">
        <v>261</v>
      </c>
      <c r="D79" s="75" t="s">
        <v>228</v>
      </c>
      <c r="E79" s="75" t="s">
        <v>352</v>
      </c>
      <c r="F79" s="75"/>
      <c r="G79" s="211">
        <v>0</v>
      </c>
    </row>
    <row r="80" spans="1:7" hidden="1">
      <c r="A80" s="121"/>
      <c r="B80" s="167" t="s">
        <v>262</v>
      </c>
      <c r="C80" s="75" t="s">
        <v>261</v>
      </c>
      <c r="D80" s="75" t="s">
        <v>228</v>
      </c>
      <c r="E80" s="75" t="s">
        <v>350</v>
      </c>
      <c r="F80" s="75"/>
      <c r="G80" s="211">
        <f>G81</f>
        <v>0</v>
      </c>
    </row>
    <row r="81" spans="1:7" ht="31.5" hidden="1">
      <c r="A81" s="121"/>
      <c r="B81" s="167" t="s">
        <v>263</v>
      </c>
      <c r="C81" s="75" t="s">
        <v>261</v>
      </c>
      <c r="D81" s="75" t="s">
        <v>228</v>
      </c>
      <c r="E81" s="75" t="s">
        <v>350</v>
      </c>
      <c r="F81" s="75" t="s">
        <v>267</v>
      </c>
      <c r="G81" s="211">
        <f>G82</f>
        <v>0</v>
      </c>
    </row>
    <row r="82" spans="1:7" ht="39.75" hidden="1" customHeight="1">
      <c r="A82" s="121"/>
      <c r="B82" s="122" t="s">
        <v>264</v>
      </c>
      <c r="C82" s="75" t="s">
        <v>261</v>
      </c>
      <c r="D82" s="75" t="s">
        <v>228</v>
      </c>
      <c r="E82" s="75" t="s">
        <v>350</v>
      </c>
      <c r="F82" s="75" t="s">
        <v>267</v>
      </c>
      <c r="G82" s="211">
        <v>0</v>
      </c>
    </row>
    <row r="83" spans="1:7" ht="31.5" hidden="1">
      <c r="A83" s="121"/>
      <c r="B83" s="122" t="s">
        <v>265</v>
      </c>
      <c r="C83" s="75" t="s">
        <v>261</v>
      </c>
      <c r="D83" s="75" t="s">
        <v>228</v>
      </c>
      <c r="E83" s="75" t="s">
        <v>350</v>
      </c>
      <c r="F83" s="75"/>
      <c r="G83" s="211" t="e">
        <f>#REF!</f>
        <v>#REF!</v>
      </c>
    </row>
    <row r="84" spans="1:7" hidden="1">
      <c r="A84" s="121"/>
      <c r="B84" s="122" t="s">
        <v>243</v>
      </c>
      <c r="C84" s="75" t="s">
        <v>261</v>
      </c>
      <c r="D84" s="75" t="s">
        <v>228</v>
      </c>
      <c r="E84" s="75" t="s">
        <v>266</v>
      </c>
      <c r="F84" s="75" t="s">
        <v>242</v>
      </c>
      <c r="G84" s="211">
        <v>94.043999999999997</v>
      </c>
    </row>
    <row r="85" spans="1:7" hidden="1">
      <c r="A85" s="121"/>
      <c r="B85" s="122" t="s">
        <v>244</v>
      </c>
      <c r="C85" s="75" t="s">
        <v>261</v>
      </c>
      <c r="D85" s="75" t="s">
        <v>228</v>
      </c>
      <c r="E85" s="75" t="s">
        <v>266</v>
      </c>
      <c r="F85" s="75"/>
      <c r="G85" s="211" t="e">
        <f>G86</f>
        <v>#REF!</v>
      </c>
    </row>
    <row r="86" spans="1:7" hidden="1">
      <c r="A86" s="121"/>
      <c r="B86" s="122" t="s">
        <v>246</v>
      </c>
      <c r="C86" s="75" t="s">
        <v>261</v>
      </c>
      <c r="D86" s="75" t="s">
        <v>228</v>
      </c>
      <c r="E86" s="75" t="s">
        <v>266</v>
      </c>
      <c r="F86" s="75" t="s">
        <v>267</v>
      </c>
      <c r="G86" s="211" t="e">
        <f>#REF!</f>
        <v>#REF!</v>
      </c>
    </row>
    <row r="87" spans="1:7" ht="24" customHeight="1">
      <c r="A87" s="121"/>
      <c r="B87" s="122" t="s">
        <v>457</v>
      </c>
      <c r="C87" s="75" t="s">
        <v>261</v>
      </c>
      <c r="D87" s="75" t="s">
        <v>228</v>
      </c>
      <c r="E87" s="75" t="s">
        <v>353</v>
      </c>
      <c r="F87" s="75" t="s">
        <v>242</v>
      </c>
      <c r="G87" s="211">
        <v>122</v>
      </c>
    </row>
    <row r="88" spans="1:7" ht="31.5" hidden="1">
      <c r="A88" s="121"/>
      <c r="B88" s="122" t="s">
        <v>318</v>
      </c>
      <c r="C88" s="75" t="s">
        <v>261</v>
      </c>
      <c r="D88" s="75" t="s">
        <v>228</v>
      </c>
      <c r="E88" s="75" t="s">
        <v>352</v>
      </c>
      <c r="F88" s="75" t="s">
        <v>232</v>
      </c>
      <c r="G88" s="211" t="e">
        <f>#REF!</f>
        <v>#REF!</v>
      </c>
    </row>
    <row r="89" spans="1:7" ht="20.25" customHeight="1">
      <c r="A89" s="121"/>
      <c r="B89" s="122" t="s">
        <v>244</v>
      </c>
      <c r="C89" s="75" t="s">
        <v>261</v>
      </c>
      <c r="D89" s="75" t="s">
        <v>228</v>
      </c>
      <c r="E89" s="75" t="s">
        <v>353</v>
      </c>
      <c r="F89" s="75" t="s">
        <v>245</v>
      </c>
      <c r="G89" s="211">
        <v>10</v>
      </c>
    </row>
    <row r="90" spans="1:7" ht="81" customHeight="1">
      <c r="A90" s="121"/>
      <c r="B90" s="165" t="s">
        <v>512</v>
      </c>
      <c r="C90" s="75" t="s">
        <v>261</v>
      </c>
      <c r="D90" s="75" t="s">
        <v>228</v>
      </c>
      <c r="E90" s="75" t="s">
        <v>513</v>
      </c>
      <c r="F90" s="75"/>
      <c r="G90" s="211">
        <v>331.66</v>
      </c>
    </row>
    <row r="91" spans="1:7" ht="31.5" hidden="1">
      <c r="A91" s="121"/>
      <c r="B91" s="165" t="s">
        <v>318</v>
      </c>
      <c r="C91" s="75" t="s">
        <v>261</v>
      </c>
      <c r="D91" s="75" t="s">
        <v>228</v>
      </c>
      <c r="E91" s="107" t="s">
        <v>352</v>
      </c>
      <c r="F91" s="75" t="s">
        <v>242</v>
      </c>
      <c r="G91" s="211">
        <v>0</v>
      </c>
    </row>
    <row r="92" spans="1:7" ht="47.25" hidden="1">
      <c r="A92" s="124" t="s">
        <v>272</v>
      </c>
      <c r="B92" s="122" t="s">
        <v>273</v>
      </c>
      <c r="C92" s="75" t="s">
        <v>261</v>
      </c>
      <c r="D92" s="75" t="s">
        <v>228</v>
      </c>
      <c r="E92" s="107" t="s">
        <v>341</v>
      </c>
      <c r="F92" s="75"/>
      <c r="G92" s="211">
        <f>G95+G108</f>
        <v>1640.7070000000001</v>
      </c>
    </row>
    <row r="93" spans="1:7" ht="35.25" hidden="1" customHeight="1">
      <c r="A93" s="124"/>
      <c r="B93" s="122" t="s">
        <v>354</v>
      </c>
      <c r="C93" s="75" t="s">
        <v>261</v>
      </c>
      <c r="D93" s="75" t="s">
        <v>228</v>
      </c>
      <c r="E93" s="107" t="s">
        <v>355</v>
      </c>
      <c r="F93" s="75"/>
      <c r="G93" s="211">
        <f>G94</f>
        <v>1.5</v>
      </c>
    </row>
    <row r="94" spans="1:7" ht="39" hidden="1" customHeight="1">
      <c r="A94" s="124"/>
      <c r="B94" s="122" t="s">
        <v>237</v>
      </c>
      <c r="C94" s="75" t="s">
        <v>261</v>
      </c>
      <c r="D94" s="75" t="s">
        <v>228</v>
      </c>
      <c r="E94" s="107" t="s">
        <v>355</v>
      </c>
      <c r="F94" s="75" t="s">
        <v>238</v>
      </c>
      <c r="G94" s="211">
        <f>G96</f>
        <v>1.5</v>
      </c>
    </row>
    <row r="95" spans="1:7" hidden="1">
      <c r="A95" s="121"/>
      <c r="B95" s="122" t="s">
        <v>183</v>
      </c>
      <c r="C95" s="75" t="s">
        <v>261</v>
      </c>
      <c r="D95" s="75" t="s">
        <v>228</v>
      </c>
      <c r="E95" s="107" t="s">
        <v>355</v>
      </c>
      <c r="F95" s="75" t="s">
        <v>234</v>
      </c>
      <c r="G95" s="211">
        <v>488.54700000000003</v>
      </c>
    </row>
    <row r="96" spans="1:7" ht="37.5" hidden="1" customHeight="1">
      <c r="A96" s="121"/>
      <c r="B96" s="122" t="s">
        <v>258</v>
      </c>
      <c r="C96" s="75" t="s">
        <v>261</v>
      </c>
      <c r="D96" s="75" t="s">
        <v>228</v>
      </c>
      <c r="E96" s="107" t="s">
        <v>355</v>
      </c>
      <c r="F96" s="75" t="s">
        <v>242</v>
      </c>
      <c r="G96" s="211">
        <v>1.5</v>
      </c>
    </row>
    <row r="97" spans="1:7" ht="22.5" customHeight="1">
      <c r="A97" s="121"/>
      <c r="B97" s="122" t="s">
        <v>183</v>
      </c>
      <c r="C97" s="75" t="s">
        <v>261</v>
      </c>
      <c r="D97" s="75" t="s">
        <v>228</v>
      </c>
      <c r="E97" s="75" t="s">
        <v>385</v>
      </c>
      <c r="F97" s="75" t="s">
        <v>267</v>
      </c>
      <c r="G97" s="211">
        <v>331.66</v>
      </c>
    </row>
    <row r="98" spans="1:7" ht="33.75" customHeight="1">
      <c r="A98" s="121"/>
      <c r="B98" s="122" t="s">
        <v>514</v>
      </c>
      <c r="C98" s="75" t="s">
        <v>261</v>
      </c>
      <c r="D98" s="75" t="s">
        <v>228</v>
      </c>
      <c r="E98" s="75" t="s">
        <v>429</v>
      </c>
      <c r="F98" s="75"/>
      <c r="G98" s="211">
        <f>G99</f>
        <v>0</v>
      </c>
    </row>
    <row r="99" spans="1:7" ht="34.5" customHeight="1">
      <c r="A99" s="121"/>
      <c r="B99" s="122" t="s">
        <v>515</v>
      </c>
      <c r="C99" s="75" t="s">
        <v>261</v>
      </c>
      <c r="D99" s="75" t="s">
        <v>228</v>
      </c>
      <c r="E99" s="75" t="s">
        <v>516</v>
      </c>
      <c r="F99" s="75"/>
      <c r="G99" s="211">
        <f>G100</f>
        <v>0</v>
      </c>
    </row>
    <row r="100" spans="1:7" ht="21" customHeight="1">
      <c r="A100" s="121"/>
      <c r="B100" s="122" t="s">
        <v>457</v>
      </c>
      <c r="C100" s="75" t="s">
        <v>261</v>
      </c>
      <c r="D100" s="75" t="s">
        <v>228</v>
      </c>
      <c r="E100" s="75" t="s">
        <v>355</v>
      </c>
      <c r="F100" s="75" t="s">
        <v>242</v>
      </c>
      <c r="G100" s="211">
        <v>0</v>
      </c>
    </row>
    <row r="101" spans="1:7" s="175" customFormat="1" ht="24" customHeight="1">
      <c r="A101" s="168">
        <v>7</v>
      </c>
      <c r="B101" s="201" t="s">
        <v>374</v>
      </c>
      <c r="C101" s="107" t="s">
        <v>375</v>
      </c>
      <c r="D101" s="107"/>
      <c r="E101" s="107"/>
      <c r="F101" s="107"/>
      <c r="G101" s="212">
        <f>G102</f>
        <v>36</v>
      </c>
    </row>
    <row r="102" spans="1:7" ht="22.5" customHeight="1">
      <c r="A102" s="124" t="s">
        <v>363</v>
      </c>
      <c r="B102" s="133" t="s">
        <v>434</v>
      </c>
      <c r="C102" s="107" t="s">
        <v>375</v>
      </c>
      <c r="D102" s="107" t="s">
        <v>228</v>
      </c>
      <c r="E102" s="107"/>
      <c r="F102" s="107"/>
      <c r="G102" s="211">
        <v>36</v>
      </c>
    </row>
    <row r="103" spans="1:7" ht="22.5" customHeight="1">
      <c r="A103" s="168"/>
      <c r="B103" s="122" t="s">
        <v>405</v>
      </c>
      <c r="C103" s="107" t="s">
        <v>375</v>
      </c>
      <c r="D103" s="107" t="s">
        <v>228</v>
      </c>
      <c r="E103" s="75" t="s">
        <v>406</v>
      </c>
      <c r="F103" s="107"/>
      <c r="G103" s="211">
        <v>36</v>
      </c>
    </row>
    <row r="104" spans="1:7" ht="31.5" customHeight="1">
      <c r="A104" s="168"/>
      <c r="B104" s="122" t="s">
        <v>498</v>
      </c>
      <c r="C104" s="107" t="s">
        <v>375</v>
      </c>
      <c r="D104" s="107" t="s">
        <v>228</v>
      </c>
      <c r="E104" s="75" t="s">
        <v>499</v>
      </c>
      <c r="F104" s="107"/>
      <c r="G104" s="211">
        <v>36</v>
      </c>
    </row>
    <row r="105" spans="1:7" ht="17.25" customHeight="1">
      <c r="A105" s="121"/>
      <c r="B105" s="122" t="s">
        <v>376</v>
      </c>
      <c r="C105" s="75" t="s">
        <v>375</v>
      </c>
      <c r="D105" s="75" t="s">
        <v>228</v>
      </c>
      <c r="E105" s="75" t="s">
        <v>499</v>
      </c>
      <c r="F105" s="75"/>
      <c r="G105" s="211">
        <v>36</v>
      </c>
    </row>
    <row r="106" spans="1:7" ht="16.5" customHeight="1">
      <c r="A106" s="121"/>
      <c r="B106" s="122" t="s">
        <v>377</v>
      </c>
      <c r="C106" s="75" t="s">
        <v>375</v>
      </c>
      <c r="D106" s="75" t="s">
        <v>228</v>
      </c>
      <c r="E106" s="75" t="s">
        <v>499</v>
      </c>
      <c r="F106" s="75" t="s">
        <v>378</v>
      </c>
      <c r="G106" s="211">
        <v>36</v>
      </c>
    </row>
    <row r="107" spans="1:7" ht="56.25" hidden="1" customHeight="1">
      <c r="A107" s="121"/>
      <c r="B107" s="122"/>
      <c r="C107" s="75"/>
      <c r="D107" s="75"/>
      <c r="E107" s="107"/>
      <c r="F107" s="75"/>
      <c r="G107" s="211"/>
    </row>
    <row r="108" spans="1:7" s="175" customFormat="1" ht="21" customHeight="1">
      <c r="A108" s="107" t="s">
        <v>379</v>
      </c>
      <c r="B108" s="201" t="s">
        <v>268</v>
      </c>
      <c r="C108" s="107" t="s">
        <v>250</v>
      </c>
      <c r="D108" s="107"/>
      <c r="E108" s="107"/>
      <c r="F108" s="107"/>
      <c r="G108" s="212">
        <f>G109</f>
        <v>1152.1600000000001</v>
      </c>
    </row>
    <row r="109" spans="1:7" ht="21.75" customHeight="1">
      <c r="A109" s="124" t="s">
        <v>380</v>
      </c>
      <c r="B109" s="133" t="s">
        <v>141</v>
      </c>
      <c r="C109" s="75" t="s">
        <v>250</v>
      </c>
      <c r="D109" s="75" t="s">
        <v>257</v>
      </c>
      <c r="E109" s="75"/>
      <c r="F109" s="75"/>
      <c r="G109" s="211">
        <f>G110</f>
        <v>1152.1600000000001</v>
      </c>
    </row>
    <row r="110" spans="1:7" ht="22.5" customHeight="1">
      <c r="A110" s="124"/>
      <c r="B110" s="122" t="s">
        <v>405</v>
      </c>
      <c r="C110" s="75" t="s">
        <v>250</v>
      </c>
      <c r="D110" s="75" t="s">
        <v>257</v>
      </c>
      <c r="E110" s="75" t="s">
        <v>414</v>
      </c>
      <c r="F110" s="75"/>
      <c r="G110" s="211">
        <f>G111</f>
        <v>1152.1600000000001</v>
      </c>
    </row>
    <row r="111" spans="1:7" ht="29.25" customHeight="1">
      <c r="A111" s="121"/>
      <c r="B111" s="165" t="s">
        <v>517</v>
      </c>
      <c r="C111" s="75" t="s">
        <v>250</v>
      </c>
      <c r="D111" s="75" t="s">
        <v>257</v>
      </c>
      <c r="E111" s="75" t="s">
        <v>356</v>
      </c>
      <c r="F111" s="75"/>
      <c r="G111" s="211">
        <f>G113+G114+G115</f>
        <v>1152.1600000000001</v>
      </c>
    </row>
    <row r="112" spans="1:7" ht="20.25" customHeight="1">
      <c r="A112" s="121"/>
      <c r="B112" s="165" t="s">
        <v>408</v>
      </c>
      <c r="C112" s="75" t="s">
        <v>250</v>
      </c>
      <c r="D112" s="75" t="s">
        <v>257</v>
      </c>
      <c r="E112" s="75" t="s">
        <v>390</v>
      </c>
      <c r="F112" s="75"/>
      <c r="G112" s="211"/>
    </row>
    <row r="113" spans="1:7" ht="32.25" customHeight="1">
      <c r="A113" s="121"/>
      <c r="B113" s="122" t="s">
        <v>315</v>
      </c>
      <c r="C113" s="75" t="s">
        <v>250</v>
      </c>
      <c r="D113" s="75" t="s">
        <v>257</v>
      </c>
      <c r="E113" s="75" t="s">
        <v>386</v>
      </c>
      <c r="F113" s="75" t="s">
        <v>234</v>
      </c>
      <c r="G113" s="211">
        <v>861.87</v>
      </c>
    </row>
    <row r="114" spans="1:7" ht="47.25">
      <c r="A114" s="121"/>
      <c r="B114" s="122" t="s">
        <v>316</v>
      </c>
      <c r="C114" s="75" t="s">
        <v>250</v>
      </c>
      <c r="D114" s="75" t="s">
        <v>257</v>
      </c>
      <c r="E114" s="75" t="s">
        <v>386</v>
      </c>
      <c r="F114" s="75" t="s">
        <v>317</v>
      </c>
      <c r="G114" s="211">
        <v>260.29000000000002</v>
      </c>
    </row>
    <row r="115" spans="1:7">
      <c r="A115" s="121"/>
      <c r="B115" s="122" t="s">
        <v>457</v>
      </c>
      <c r="C115" s="75" t="s">
        <v>250</v>
      </c>
      <c r="D115" s="75" t="s">
        <v>257</v>
      </c>
      <c r="E115" s="75" t="s">
        <v>384</v>
      </c>
      <c r="F115" s="75" t="s">
        <v>242</v>
      </c>
      <c r="G115" s="211">
        <v>30</v>
      </c>
    </row>
    <row r="116" spans="1:7" s="175" customFormat="1">
      <c r="A116" s="168">
        <v>9</v>
      </c>
      <c r="B116" s="201" t="s">
        <v>269</v>
      </c>
      <c r="C116" s="107"/>
      <c r="D116" s="107"/>
      <c r="E116" s="107"/>
      <c r="F116" s="107"/>
      <c r="G116" s="212">
        <v>0</v>
      </c>
    </row>
    <row r="117" spans="1:7" ht="31.5" customHeight="1">
      <c r="A117" s="283" t="s">
        <v>36</v>
      </c>
      <c r="B117" s="283"/>
      <c r="C117" s="283"/>
      <c r="D117" s="283"/>
      <c r="E117" s="283"/>
      <c r="F117" s="283"/>
      <c r="G117" s="212">
        <f>G7+G35+G45+G51+G64+G75+G101+G108+G58+G116</f>
        <v>3931.38</v>
      </c>
    </row>
    <row r="128" spans="1:7" ht="409.6" customHeight="1"/>
    <row r="129" spans="1:7" ht="1.5" customHeight="1">
      <c r="F129" s="275"/>
      <c r="G129" s="275"/>
    </row>
    <row r="130" spans="1:7" hidden="1">
      <c r="F130" s="147"/>
      <c r="G130" s="147"/>
    </row>
    <row r="131" spans="1:7" hidden="1">
      <c r="A131" s="262"/>
      <c r="B131" s="262"/>
      <c r="C131" s="262"/>
      <c r="D131" s="262"/>
      <c r="E131" s="262"/>
      <c r="F131" s="262"/>
      <c r="G131" s="277"/>
    </row>
    <row r="132" spans="1:7" hidden="1">
      <c r="A132" s="158"/>
      <c r="B132" s="158"/>
      <c r="C132" s="158"/>
      <c r="D132" s="158"/>
      <c r="E132" s="159"/>
      <c r="F132" s="281"/>
      <c r="G132" s="281"/>
    </row>
    <row r="133" spans="1:7" hidden="1">
      <c r="A133" s="169"/>
      <c r="B133" s="122"/>
      <c r="C133" s="75"/>
      <c r="D133" s="75"/>
      <c r="E133" s="75"/>
      <c r="F133" s="75"/>
      <c r="G133" s="76"/>
    </row>
    <row r="134" spans="1:7" hidden="1">
      <c r="A134" s="169"/>
      <c r="B134" s="122"/>
      <c r="C134" s="75"/>
      <c r="D134" s="75"/>
      <c r="E134" s="75"/>
      <c r="F134" s="75"/>
      <c r="G134" s="76"/>
    </row>
    <row r="135" spans="1:7" hidden="1">
      <c r="A135" s="169"/>
      <c r="B135" s="122"/>
      <c r="C135" s="75"/>
      <c r="D135" s="75"/>
      <c r="E135" s="75"/>
      <c r="F135" s="75"/>
      <c r="G135" s="76"/>
    </row>
    <row r="136" spans="1:7" hidden="1">
      <c r="A136" s="169"/>
      <c r="B136" s="122"/>
      <c r="C136" s="75"/>
      <c r="D136" s="75"/>
      <c r="E136" s="75"/>
      <c r="F136" s="75"/>
      <c r="G136" s="76"/>
    </row>
    <row r="137" spans="1:7" hidden="1">
      <c r="A137" s="169"/>
      <c r="B137" s="122"/>
      <c r="C137" s="75"/>
      <c r="D137" s="75"/>
      <c r="E137" s="75"/>
      <c r="F137" s="75"/>
      <c r="G137" s="76"/>
    </row>
    <row r="138" spans="1:7" hidden="1">
      <c r="A138" s="169"/>
      <c r="B138" s="122"/>
      <c r="C138" s="75"/>
      <c r="D138" s="75"/>
      <c r="E138" s="75"/>
      <c r="F138" s="75"/>
      <c r="G138" s="76"/>
    </row>
    <row r="139" spans="1:7" hidden="1">
      <c r="A139" s="169"/>
      <c r="B139" s="122"/>
      <c r="C139" s="75"/>
      <c r="D139" s="75"/>
      <c r="E139" s="75"/>
      <c r="F139" s="75"/>
      <c r="G139" s="76"/>
    </row>
    <row r="140" spans="1:7" hidden="1">
      <c r="A140" s="169"/>
      <c r="B140" s="122"/>
      <c r="C140" s="75"/>
      <c r="D140" s="75"/>
      <c r="E140" s="75"/>
      <c r="F140" s="75"/>
      <c r="G140" s="76"/>
    </row>
    <row r="141" spans="1:7" hidden="1">
      <c r="A141" s="169"/>
      <c r="B141" s="122"/>
      <c r="C141" s="75"/>
      <c r="D141" s="75"/>
      <c r="E141" s="75"/>
      <c r="F141" s="75"/>
      <c r="G141" s="76"/>
    </row>
    <row r="142" spans="1:7" hidden="1">
      <c r="A142" s="169"/>
      <c r="B142" s="122"/>
      <c r="C142" s="75"/>
      <c r="D142" s="75"/>
      <c r="E142" s="75"/>
      <c r="F142" s="75"/>
      <c r="G142" s="76"/>
    </row>
    <row r="143" spans="1:7" hidden="1">
      <c r="A143" s="170"/>
      <c r="B143" s="122"/>
      <c r="C143" s="75"/>
      <c r="D143" s="75"/>
      <c r="E143" s="75"/>
      <c r="F143" s="75"/>
      <c r="G143" s="76"/>
    </row>
    <row r="144" spans="1:7" hidden="1">
      <c r="A144" s="169"/>
      <c r="B144" s="122"/>
      <c r="C144" s="75"/>
      <c r="D144" s="75"/>
      <c r="E144" s="75"/>
      <c r="F144" s="75"/>
      <c r="G144" s="76"/>
    </row>
    <row r="145" spans="1:7" hidden="1">
      <c r="A145" s="169"/>
      <c r="B145" s="122"/>
      <c r="C145" s="75"/>
      <c r="D145" s="75"/>
      <c r="E145" s="75"/>
      <c r="F145" s="75"/>
      <c r="G145" s="76"/>
    </row>
    <row r="146" spans="1:7" hidden="1">
      <c r="A146" s="169"/>
      <c r="B146" s="122"/>
      <c r="C146" s="75"/>
      <c r="D146" s="75"/>
      <c r="E146" s="75"/>
      <c r="F146" s="75"/>
      <c r="G146" s="76"/>
    </row>
    <row r="147" spans="1:7" hidden="1">
      <c r="A147" s="169"/>
      <c r="B147" s="122"/>
      <c r="C147" s="75"/>
      <c r="D147" s="75"/>
      <c r="E147" s="75"/>
      <c r="F147" s="75"/>
      <c r="G147" s="76"/>
    </row>
    <row r="148" spans="1:7" hidden="1">
      <c r="A148" s="170"/>
      <c r="B148" s="122"/>
      <c r="C148" s="75"/>
      <c r="D148" s="75"/>
      <c r="E148" s="75"/>
      <c r="F148" s="75"/>
      <c r="G148" s="76"/>
    </row>
    <row r="149" spans="1:7" hidden="1">
      <c r="A149" s="169"/>
      <c r="B149" s="122"/>
      <c r="C149" s="75"/>
      <c r="D149" s="75"/>
      <c r="E149" s="75"/>
      <c r="F149" s="75"/>
      <c r="G149" s="76"/>
    </row>
    <row r="150" spans="1:7" hidden="1">
      <c r="A150" s="169"/>
      <c r="B150" s="122"/>
      <c r="C150" s="75"/>
      <c r="D150" s="75"/>
      <c r="E150" s="75"/>
      <c r="F150" s="75"/>
      <c r="G150" s="76"/>
    </row>
    <row r="151" spans="1:7" hidden="1">
      <c r="A151" s="169"/>
      <c r="B151" s="122"/>
      <c r="C151" s="75"/>
      <c r="D151" s="75"/>
      <c r="E151" s="75"/>
      <c r="F151" s="75"/>
      <c r="G151" s="76"/>
    </row>
    <row r="152" spans="1:7" hidden="1">
      <c r="A152" s="170"/>
      <c r="B152" s="122"/>
      <c r="C152" s="75"/>
      <c r="D152" s="75"/>
      <c r="E152" s="75"/>
      <c r="F152" s="75"/>
      <c r="G152" s="76"/>
    </row>
    <row r="153" spans="1:7" hidden="1">
      <c r="A153" s="169"/>
      <c r="B153" s="122"/>
      <c r="C153" s="75"/>
      <c r="D153" s="75"/>
      <c r="E153" s="75"/>
      <c r="F153" s="75"/>
      <c r="G153" s="76"/>
    </row>
    <row r="154" spans="1:7" hidden="1">
      <c r="A154" s="169"/>
      <c r="B154" s="171"/>
      <c r="C154" s="75"/>
      <c r="D154" s="75"/>
      <c r="E154" s="75"/>
      <c r="F154" s="75"/>
      <c r="G154" s="76"/>
    </row>
    <row r="155" spans="1:7" hidden="1">
      <c r="A155" s="169"/>
      <c r="B155" s="122"/>
      <c r="C155" s="75"/>
      <c r="D155" s="75"/>
      <c r="E155" s="75"/>
      <c r="F155" s="75"/>
      <c r="G155" s="76"/>
    </row>
    <row r="156" spans="1:7" hidden="1">
      <c r="A156" s="169"/>
      <c r="B156" s="122"/>
      <c r="C156" s="75"/>
      <c r="D156" s="75"/>
      <c r="E156" s="75"/>
      <c r="F156" s="75"/>
      <c r="G156" s="76"/>
    </row>
    <row r="157" spans="1:7" hidden="1">
      <c r="A157" s="169"/>
      <c r="B157" s="122"/>
      <c r="C157" s="75"/>
      <c r="D157" s="75"/>
      <c r="E157" s="75"/>
      <c r="F157" s="75"/>
      <c r="G157" s="76"/>
    </row>
    <row r="158" spans="1:7" hidden="1">
      <c r="A158" s="169"/>
      <c r="B158" s="122"/>
      <c r="C158" s="75"/>
      <c r="D158" s="75"/>
      <c r="E158" s="75"/>
      <c r="F158" s="75"/>
      <c r="G158" s="76"/>
    </row>
    <row r="159" spans="1:7" hidden="1">
      <c r="A159" s="169"/>
      <c r="B159" s="122"/>
      <c r="C159" s="75"/>
      <c r="D159" s="75"/>
      <c r="E159" s="75"/>
      <c r="F159" s="75"/>
      <c r="G159" s="76"/>
    </row>
    <row r="160" spans="1:7" hidden="1">
      <c r="A160" s="169"/>
      <c r="B160" s="122"/>
      <c r="C160" s="75"/>
      <c r="D160" s="75"/>
      <c r="E160" s="75"/>
      <c r="F160" s="75"/>
      <c r="G160" s="76"/>
    </row>
    <row r="161" spans="1:7" hidden="1">
      <c r="A161" s="169"/>
      <c r="B161" s="122"/>
      <c r="C161" s="75"/>
      <c r="D161" s="75"/>
      <c r="E161" s="75"/>
      <c r="F161" s="75"/>
      <c r="G161" s="76"/>
    </row>
    <row r="162" spans="1:7" hidden="1">
      <c r="A162" s="169"/>
      <c r="B162" s="122"/>
      <c r="C162" s="75"/>
      <c r="D162" s="75"/>
      <c r="E162" s="75"/>
      <c r="F162" s="75"/>
      <c r="G162" s="76"/>
    </row>
    <row r="163" spans="1:7" hidden="1">
      <c r="A163" s="169"/>
      <c r="B163" s="122"/>
      <c r="C163" s="75"/>
      <c r="D163" s="75"/>
      <c r="E163" s="75"/>
      <c r="F163" s="75"/>
      <c r="G163" s="76"/>
    </row>
    <row r="164" spans="1:7" hidden="1">
      <c r="A164" s="169"/>
      <c r="B164" s="122"/>
      <c r="C164" s="75"/>
      <c r="D164" s="75"/>
      <c r="E164" s="75"/>
      <c r="F164" s="75"/>
      <c r="G164" s="76"/>
    </row>
    <row r="165" spans="1:7" hidden="1">
      <c r="A165" s="169"/>
      <c r="B165" s="122"/>
      <c r="C165" s="75"/>
      <c r="D165" s="75"/>
      <c r="E165" s="75"/>
      <c r="F165" s="75"/>
      <c r="G165" s="76"/>
    </row>
    <row r="166" spans="1:7" hidden="1">
      <c r="A166" s="169"/>
      <c r="B166" s="122"/>
      <c r="C166" s="75"/>
      <c r="D166" s="75"/>
      <c r="E166" s="75"/>
      <c r="F166" s="75"/>
      <c r="G166" s="76"/>
    </row>
    <row r="167" spans="1:7" hidden="1">
      <c r="A167" s="169"/>
      <c r="B167" s="122"/>
      <c r="C167" s="75"/>
      <c r="D167" s="75"/>
      <c r="E167" s="75"/>
      <c r="F167" s="75"/>
      <c r="G167" s="76"/>
    </row>
    <row r="168" spans="1:7" hidden="1">
      <c r="A168" s="169"/>
      <c r="B168" s="122"/>
      <c r="C168" s="75"/>
      <c r="D168" s="75"/>
      <c r="E168" s="75"/>
      <c r="F168" s="75"/>
      <c r="G168" s="76"/>
    </row>
    <row r="169" spans="1:7" hidden="1">
      <c r="A169" s="169"/>
      <c r="B169" s="122"/>
      <c r="C169" s="75"/>
      <c r="D169" s="75"/>
      <c r="E169" s="75"/>
      <c r="F169" s="75"/>
      <c r="G169" s="76"/>
    </row>
    <row r="170" spans="1:7" hidden="1">
      <c r="A170" s="169"/>
      <c r="B170" s="122"/>
      <c r="C170" s="75"/>
      <c r="D170" s="75"/>
      <c r="E170" s="75"/>
      <c r="F170" s="75"/>
      <c r="G170" s="76"/>
    </row>
    <row r="171" spans="1:7">
      <c r="A171" s="169"/>
      <c r="B171" s="122"/>
      <c r="C171" s="75"/>
      <c r="D171" s="75"/>
      <c r="E171" s="75"/>
      <c r="F171" s="75"/>
      <c r="G171" s="76"/>
    </row>
    <row r="172" spans="1:7">
      <c r="A172" s="169"/>
      <c r="B172" s="122"/>
      <c r="C172" s="75"/>
      <c r="D172" s="75"/>
      <c r="E172" s="75"/>
      <c r="F172" s="75"/>
      <c r="G172" s="76"/>
    </row>
    <row r="173" spans="1:7">
      <c r="A173" s="169"/>
      <c r="B173" s="172"/>
      <c r="C173" s="173"/>
      <c r="D173" s="173"/>
      <c r="E173" s="173"/>
      <c r="F173" s="173"/>
      <c r="G173" s="76"/>
    </row>
    <row r="174" spans="1:7" ht="16.5" thickBot="1">
      <c r="A174" s="282"/>
      <c r="B174" s="282"/>
      <c r="C174" s="282"/>
      <c r="D174" s="282"/>
      <c r="E174" s="282"/>
      <c r="F174" s="282"/>
      <c r="G174" s="174"/>
    </row>
  </sheetData>
  <mergeCells count="8">
    <mergeCell ref="F1:G1"/>
    <mergeCell ref="A3:G3"/>
    <mergeCell ref="F4:G4"/>
    <mergeCell ref="A174:F174"/>
    <mergeCell ref="A117:F117"/>
    <mergeCell ref="F129:G129"/>
    <mergeCell ref="A131:G131"/>
    <mergeCell ref="F132:G132"/>
  </mergeCells>
  <phoneticPr fontId="3" type="noConversion"/>
  <pageMargins left="0.78740157480314965" right="0.59055118110236227" top="0.78740157480314965" bottom="0.78740157480314965" header="0.31496062992125984" footer="0.39370078740157483"/>
  <pageSetup paperSize="9" scale="63" fitToHeight="10" orientation="portrait" r:id="rId1"/>
  <rowBreaks count="1" manualBreakCount="1">
    <brk id="24" min="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6</vt:i4>
      </vt:variant>
    </vt:vector>
  </HeadingPairs>
  <TitlesOfParts>
    <vt:vector size="21" baseType="lpstr">
      <vt:lpstr>1</vt:lpstr>
      <vt:lpstr>2</vt:lpstr>
      <vt:lpstr>3</vt:lpstr>
      <vt:lpstr>12</vt:lpstr>
      <vt:lpstr>5</vt:lpstr>
      <vt:lpstr>4</vt:lpstr>
      <vt:lpstr>7</vt:lpstr>
      <vt:lpstr>6</vt:lpstr>
      <vt:lpstr>8</vt:lpstr>
      <vt:lpstr>9</vt:lpstr>
      <vt:lpstr>14</vt:lpstr>
      <vt:lpstr>13</vt:lpstr>
      <vt:lpstr>15</vt:lpstr>
      <vt:lpstr>10</vt:lpstr>
      <vt:lpstr>11</vt:lpstr>
      <vt:lpstr>'15'!Область_печати</vt:lpstr>
      <vt:lpstr>'4'!Область_печати</vt:lpstr>
      <vt:lpstr>'5'!Область_печати</vt:lpstr>
      <vt:lpstr>'6'!Область_печати</vt:lpstr>
      <vt:lpstr>'8'!Область_печати</vt:lpstr>
      <vt:lpstr>'9'!Область_печати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Neybauer</dc:creator>
  <cp:lastModifiedBy>Яконур</cp:lastModifiedBy>
  <cp:lastPrinted>2019-11-14T02:38:44Z</cp:lastPrinted>
  <dcterms:created xsi:type="dcterms:W3CDTF">2007-09-12T09:25:25Z</dcterms:created>
  <dcterms:modified xsi:type="dcterms:W3CDTF">2019-11-14T02:39:01Z</dcterms:modified>
</cp:coreProperties>
</file>